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ЭтаКнига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Голубев Д. С\На сайт\"/>
    </mc:Choice>
  </mc:AlternateContent>
  <xr:revisionPtr revIDLastSave="0" documentId="13_ncr:1_{A7D3F9C8-1475-4002-BDDE-7B09EC393CC9}" xr6:coauthVersionLast="47" xr6:coauthVersionMax="47" xr10:uidLastSave="{00000000-0000-0000-0000-000000000000}"/>
  <bookViews>
    <workbookView xWindow="-120" yWindow="-120" windowWidth="29040" windowHeight="15840" tabRatio="897" activeTab="2" xr2:uid="{00000000-000D-0000-FFFF-FFFF00000000}"/>
  </bookViews>
  <sheets>
    <sheet name="часть 1" sheetId="38" r:id="rId1"/>
    <sheet name="часть 2" sheetId="37" r:id="rId2"/>
    <sheet name="часть 3" sheetId="39" r:id="rId3"/>
  </sheets>
  <definedNames>
    <definedName name="_xlnm.Print_Titles" localSheetId="0">'часть 1'!$12:$12</definedName>
    <definedName name="_xlnm.Print_Area" localSheetId="0">'часть 1'!$A$1:$S$46</definedName>
    <definedName name="_xlnm.Print_Area" localSheetId="1">'часть 2'!$A$1:$AA$39</definedName>
    <definedName name="_xlnm.Print_Area" localSheetId="2">'часть 3'!$A$1:$F$14</definedName>
    <definedName name="Перечень" localSheetId="0">#REF!</definedName>
    <definedName name="Перечень" localSheetId="2">#REF!</definedName>
    <definedName name="Перечень">#REF!</definedName>
    <definedName name="Перечень2" localSheetId="0">#REF!</definedName>
    <definedName name="Перечень2" localSheetId="2">#REF!</definedName>
    <definedName name="Перечень2">#REF!</definedName>
    <definedName name="Перечень3" localSheetId="0">#REF!</definedName>
    <definedName name="Перечень3" localSheetId="2">#REF!</definedName>
    <definedName name="Перечень3">#REF!</definedName>
    <definedName name="Перечень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37" l="1"/>
  <c r="F22" i="37"/>
  <c r="G22" i="37"/>
  <c r="H22" i="37"/>
  <c r="I22" i="37"/>
  <c r="J22" i="37"/>
  <c r="K22" i="37"/>
  <c r="L22" i="37"/>
  <c r="M22" i="37"/>
  <c r="N22" i="37"/>
  <c r="O22" i="37"/>
  <c r="P22" i="37"/>
  <c r="Q22" i="37"/>
  <c r="R22" i="37"/>
  <c r="S22" i="37"/>
  <c r="T22" i="37"/>
  <c r="U22" i="37"/>
  <c r="V22" i="37"/>
  <c r="W22" i="37"/>
  <c r="X22" i="37"/>
  <c r="Y22" i="37"/>
  <c r="Z22" i="37"/>
  <c r="AA22" i="37"/>
  <c r="D16" i="37"/>
  <c r="E16" i="37"/>
  <c r="F16" i="37"/>
  <c r="G16" i="37"/>
  <c r="H16" i="37"/>
  <c r="I16" i="37"/>
  <c r="J16" i="37"/>
  <c r="K16" i="37"/>
  <c r="L16" i="37"/>
  <c r="M16" i="37"/>
  <c r="N16" i="37"/>
  <c r="O16" i="37"/>
  <c r="P16" i="37"/>
  <c r="Q16" i="37"/>
  <c r="R16" i="37"/>
  <c r="S16" i="37"/>
  <c r="T16" i="37"/>
  <c r="U16" i="37"/>
  <c r="V16" i="37"/>
  <c r="W16" i="37"/>
  <c r="X16" i="37"/>
  <c r="Y16" i="37"/>
  <c r="Z16" i="37"/>
  <c r="AA16" i="37"/>
  <c r="D11" i="37"/>
  <c r="E11" i="37"/>
  <c r="F11" i="37"/>
  <c r="G11" i="37"/>
  <c r="H11" i="37"/>
  <c r="I11" i="37"/>
  <c r="J11" i="37"/>
  <c r="K11" i="37"/>
  <c r="L11" i="37"/>
  <c r="M11" i="37"/>
  <c r="N11" i="37"/>
  <c r="O11" i="37"/>
  <c r="P11" i="37"/>
  <c r="Q11" i="37"/>
  <c r="R11" i="37"/>
  <c r="S11" i="37"/>
  <c r="T11" i="37"/>
  <c r="U11" i="37"/>
  <c r="V11" i="37"/>
  <c r="W11" i="37"/>
  <c r="X11" i="37"/>
  <c r="Y11" i="37"/>
  <c r="Z11" i="37"/>
  <c r="AA11" i="37"/>
  <c r="D8" i="37"/>
  <c r="E8" i="37"/>
  <c r="F8" i="37"/>
  <c r="G8" i="37"/>
  <c r="H8" i="37"/>
  <c r="I8" i="37"/>
  <c r="J8" i="37"/>
  <c r="K8" i="37"/>
  <c r="L8" i="37"/>
  <c r="M8" i="37"/>
  <c r="N8" i="37"/>
  <c r="O8" i="37"/>
  <c r="P8" i="37"/>
  <c r="Q8" i="37"/>
  <c r="R8" i="37"/>
  <c r="S8" i="37"/>
  <c r="T8" i="37"/>
  <c r="U8" i="37"/>
  <c r="V8" i="37"/>
  <c r="W8" i="37"/>
  <c r="X8" i="37"/>
  <c r="Y8" i="37"/>
  <c r="Z8" i="37"/>
  <c r="AA8" i="37"/>
  <c r="I36" i="38" l="1"/>
  <c r="I34" i="38" s="1"/>
  <c r="K36" i="38"/>
  <c r="M36" i="38"/>
  <c r="M34" i="38" s="1"/>
  <c r="N36" i="38"/>
  <c r="N34" i="38" s="1"/>
  <c r="P36" i="38"/>
  <c r="P34" i="38" s="1"/>
  <c r="Q36" i="38"/>
  <c r="Q34" i="38" s="1"/>
  <c r="H36" i="38"/>
  <c r="C29" i="37"/>
  <c r="D31" i="37"/>
  <c r="D27" i="37"/>
  <c r="D22" i="37" s="1"/>
  <c r="M21" i="38"/>
  <c r="M19" i="38" s="1"/>
  <c r="N21" i="38"/>
  <c r="N19" i="38" s="1"/>
  <c r="P21" i="38"/>
  <c r="P19" i="38" s="1"/>
  <c r="Q21" i="38"/>
  <c r="Q19" i="38" s="1"/>
  <c r="K21" i="38"/>
  <c r="K19" i="38" s="1"/>
  <c r="I21" i="38"/>
  <c r="I19" i="38" s="1"/>
  <c r="H21" i="38"/>
  <c r="H19" i="38" s="1"/>
  <c r="C14" i="37"/>
  <c r="O24" i="38" s="1"/>
  <c r="D14" i="39" l="1"/>
  <c r="K34" i="38"/>
  <c r="C14" i="39"/>
  <c r="H34" i="38"/>
  <c r="B24" i="38"/>
  <c r="J24" i="38"/>
  <c r="J21" i="38" s="1"/>
  <c r="J19" i="38" s="1"/>
  <c r="E12" i="39" l="1"/>
  <c r="Q16" i="38" l="1"/>
  <c r="Q14" i="38" s="1"/>
  <c r="P16" i="38"/>
  <c r="P14" i="38" s="1"/>
  <c r="M16" i="38"/>
  <c r="M14" i="38" s="1"/>
  <c r="K16" i="38"/>
  <c r="K14" i="38" s="1"/>
  <c r="I16" i="38"/>
  <c r="I14" i="38" s="1"/>
  <c r="H16" i="38"/>
  <c r="H14" i="38" s="1"/>
  <c r="J46" i="38"/>
  <c r="J45" i="38"/>
  <c r="J43" i="38"/>
  <c r="J40" i="38"/>
  <c r="J41" i="38"/>
  <c r="J36" i="38" l="1"/>
  <c r="J34" i="38" s="1"/>
  <c r="K28" i="38" l="1"/>
  <c r="K26" i="38" s="1"/>
  <c r="B45" i="38"/>
  <c r="C25" i="37"/>
  <c r="C32" i="37"/>
  <c r="O46" i="38" s="1"/>
  <c r="L46" i="38" s="1"/>
  <c r="O43" i="38"/>
  <c r="L43" i="38" s="1"/>
  <c r="C28" i="37"/>
  <c r="O42" i="38" s="1"/>
  <c r="L42" i="38" s="1"/>
  <c r="C24" i="37"/>
  <c r="C23" i="37"/>
  <c r="B37" i="38"/>
  <c r="C30" i="37"/>
  <c r="C31" i="37"/>
  <c r="C27" i="37"/>
  <c r="O41" i="38" s="1"/>
  <c r="L41" i="38" s="1"/>
  <c r="C26" i="37"/>
  <c r="O38" i="38" l="1"/>
  <c r="L38" i="38" s="1"/>
  <c r="C22" i="37"/>
  <c r="O37" i="38"/>
  <c r="O40" i="38"/>
  <c r="O45" i="38"/>
  <c r="O39" i="38"/>
  <c r="O44" i="38"/>
  <c r="B31" i="38"/>
  <c r="C20" i="37"/>
  <c r="O32" i="38" s="1"/>
  <c r="O36" i="38" l="1"/>
  <c r="O34" i="38" s="1"/>
  <c r="L37" i="38"/>
  <c r="L44" i="38"/>
  <c r="L39" i="38"/>
  <c r="L45" i="38"/>
  <c r="L40" i="38"/>
  <c r="C19" i="37"/>
  <c r="O31" i="38" s="1"/>
  <c r="B22" i="38"/>
  <c r="L36" i="38" l="1"/>
  <c r="F14" i="39" l="1"/>
  <c r="L34" i="38"/>
  <c r="B32" i="38"/>
  <c r="B23" i="38"/>
  <c r="J17" i="38"/>
  <c r="J16" i="38" s="1"/>
  <c r="J14" i="38" s="1"/>
  <c r="B41" i="38" l="1"/>
  <c r="B44" i="38"/>
  <c r="B38" i="38"/>
  <c r="B42" i="38"/>
  <c r="B43" i="38"/>
  <c r="B46" i="38"/>
  <c r="B39" i="38"/>
  <c r="C12" i="37"/>
  <c r="L24" i="38" l="1"/>
  <c r="L31" i="38"/>
  <c r="O22" i="38"/>
  <c r="B40" i="38"/>
  <c r="P28" i="38"/>
  <c r="P26" i="38" s="1"/>
  <c r="Q28" i="38"/>
  <c r="Q26" i="38" s="1"/>
  <c r="N28" i="38"/>
  <c r="N26" i="38" s="1"/>
  <c r="M28" i="38"/>
  <c r="M26" i="38" s="1"/>
  <c r="J28" i="38"/>
  <c r="J26" i="38" s="1"/>
  <c r="D12" i="39"/>
  <c r="H28" i="38"/>
  <c r="C10" i="39"/>
  <c r="C12" i="39" l="1"/>
  <c r="H26" i="38"/>
  <c r="L22" i="38"/>
  <c r="D10" i="39"/>
  <c r="C8" i="39"/>
  <c r="D8" i="39"/>
  <c r="C17" i="37"/>
  <c r="O29" i="38" l="1"/>
  <c r="L29" i="38" s="1"/>
  <c r="L32" i="38"/>
  <c r="C18" i="37"/>
  <c r="C16" i="37" s="1"/>
  <c r="C13" i="37"/>
  <c r="C9" i="37"/>
  <c r="C8" i="37" s="1"/>
  <c r="B30" i="38"/>
  <c r="B29" i="38"/>
  <c r="B17" i="38"/>
  <c r="O23" i="38" l="1"/>
  <c r="O21" i="38" s="1"/>
  <c r="O19" i="38" s="1"/>
  <c r="C11" i="37"/>
  <c r="L23" i="38"/>
  <c r="L21" i="38" s="1"/>
  <c r="L19" i="38" s="1"/>
  <c r="O30" i="38"/>
  <c r="L30" i="38" s="1"/>
  <c r="O17" i="38"/>
  <c r="O16" i="38" s="1"/>
  <c r="O14" i="38" s="1"/>
  <c r="I28" i="38"/>
  <c r="I26" i="38" s="1"/>
  <c r="O28" i="38" l="1"/>
  <c r="L17" i="38"/>
  <c r="L16" i="38" s="1"/>
  <c r="L14" i="38" s="1"/>
  <c r="F10" i="39"/>
  <c r="L28" i="38" l="1"/>
  <c r="L26" i="38" s="1"/>
  <c r="O26" i="38"/>
  <c r="F12" i="39"/>
  <c r="F8" i="39"/>
  <c r="N14" i="38"/>
  <c r="N16" i="3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Мясникова Наталья Николаевна</author>
  </authors>
  <commentList>
    <comment ref="J1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Мясникова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кв.13 - 45,9 мун.</t>
        </r>
      </text>
    </comment>
    <comment ref="J3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Мясникова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муниципальных нет</t>
        </r>
      </text>
    </comment>
    <comment ref="J41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Мясникова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мун. Кв.№2
</t>
        </r>
      </text>
    </comment>
  </commentList>
</comments>
</file>

<file path=xl/sharedStrings.xml><?xml version="1.0" encoding="utf-8"?>
<sst xmlns="http://schemas.openxmlformats.org/spreadsheetml/2006/main" count="200" uniqueCount="103">
  <si>
    <t>№ п/п</t>
  </si>
  <si>
    <t>руб.</t>
  </si>
  <si>
    <t>кв. м</t>
  </si>
  <si>
    <t>Адрес МКД</t>
  </si>
  <si>
    <t>ед.</t>
  </si>
  <si>
    <t>куб. м</t>
  </si>
  <si>
    <t>Итого</t>
  </si>
  <si>
    <t>газоснабжения</t>
  </si>
  <si>
    <t>водоотведения</t>
  </si>
  <si>
    <t>холодного водоснабжения</t>
  </si>
  <si>
    <t>горячего водоснабжения</t>
  </si>
  <si>
    <t>Адрес многоквартирного дома 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</si>
  <si>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</si>
  <si>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</si>
  <si>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</si>
  <si>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</si>
  <si>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</si>
  <si>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</si>
  <si>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</si>
  <si>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ремонта:</t>
  </si>
  <si>
    <t>ввода в эксплуатацию</t>
  </si>
  <si>
    <t>завершения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</si>
  <si>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</si>
  <si>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</si>
  <si>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</t>
  </si>
  <si>
    <t>за счет средств местного бюджета</t>
  </si>
  <si>
    <t>чел.</t>
  </si>
  <si>
    <t>Всего</t>
  </si>
  <si>
    <t>Количество МКД</t>
  </si>
  <si>
    <t>Стоимость капитального ремонта</t>
  </si>
  <si>
    <t>за счет средств областного бюджета Тверской области</t>
  </si>
  <si>
    <t>Краткосрочный план</t>
  </si>
  <si>
    <t>реализации региональной программы по проведению капитального ремонта общего имущества</t>
  </si>
  <si>
    <t>I. Перечень многоквартирных домов, которые подлежат капитальному ремонту</t>
  </si>
  <si>
    <t xml:space="preserve">II. Реестр многоквартирных домов, которые подлежат капитальному ремонту, по видам ремонта </t>
  </si>
  <si>
    <t>III. Планируемые показатели выполнения работ по капитальному ремонту многоквартирных домов</t>
  </si>
  <si>
    <t>№ 
п/п</t>
  </si>
  <si>
    <t>за счет привлеченных средств (кредит)</t>
  </si>
  <si>
    <t>за счет привлеченных средств (рассрочка)</t>
  </si>
  <si>
    <t>Виды услуг и (или) работ по капитальному ремонту:</t>
  </si>
  <si>
    <t>всего</t>
  </si>
  <si>
    <t xml:space="preserve">Наименование муниципального образования 
Тверской области </t>
  </si>
  <si>
    <t>Количество жителей, зарегистрированных в МКД 
на дату утверждения краткосрочного плана</t>
  </si>
  <si>
    <t>Стоимость капиталь-ного ремонта всего</t>
  </si>
  <si>
    <t>ремонт внутридомовых инженерных систем</t>
  </si>
  <si>
    <t>ремонт и утепление фасада</t>
  </si>
  <si>
    <t>ремонт фундамента</t>
  </si>
  <si>
    <t xml:space="preserve">Плановая дата завершения: </t>
  </si>
  <si>
    <t>выполнения работ по капитальному ремонту</t>
  </si>
  <si>
    <t>разработки проектной документации, проведения проверки достоверности определения сметной 
стоимости капитального ремонта</t>
  </si>
  <si>
    <t xml:space="preserve">электроснабжения </t>
  </si>
  <si>
    <t xml:space="preserve">не проводился </t>
  </si>
  <si>
    <t>кирпич</t>
  </si>
  <si>
    <t>г. Торжок, ул. Красноармейская, д.2</t>
  </si>
  <si>
    <t>Муниципальное образование город Торжок</t>
  </si>
  <si>
    <t xml:space="preserve">муниципального образования город Торжок </t>
  </si>
  <si>
    <t>Начало проведения капитального ремонта 2023 год</t>
  </si>
  <si>
    <t>Начало проведения капитального ремонта 2024 год</t>
  </si>
  <si>
    <t>Начало проведения капитального ремонта 2025 год</t>
  </si>
  <si>
    <t xml:space="preserve">ремонт, замена, модернизация лифтов, ремонт лифтовых шахт, машинных и блочных помещений
</t>
  </si>
  <si>
    <t>ремонт крыши, переустройство невентилируемой крыши на вентилируемую крышу, устройство выходов на кровлю</t>
  </si>
  <si>
    <t xml:space="preserve">ремонт подвальных помещений, относящихся к общему имуществу в многоквартирном доме </t>
  </si>
  <si>
    <t>ремонт фасада</t>
  </si>
  <si>
    <t>утепление фасада</t>
  </si>
  <si>
    <t>установка, ремонт систем приема телевидения &lt;3&gt;</t>
  </si>
  <si>
    <t xml:space="preserve">разработка проектной документа-ции&lt;4&gt; 
</t>
  </si>
  <si>
    <t>техническое обследование общего имущества в многоквартирном доме</t>
  </si>
  <si>
    <t>23</t>
  </si>
  <si>
    <t>24</t>
  </si>
  <si>
    <t>Начало проведения капитального ремонта  2023  год</t>
  </si>
  <si>
    <t>г. Торжок, ул. Белинского, д. 7</t>
  </si>
  <si>
    <t>г. Торжок, Ленинградское ш., д.44А</t>
  </si>
  <si>
    <t>г. Торжок, ул. 1-ая Авиационная, д. 7</t>
  </si>
  <si>
    <t>г. Торжок, ул. Студенческая, д.14А</t>
  </si>
  <si>
    <t>г. Торжок, ул. Старицкая, д. 17</t>
  </si>
  <si>
    <t>г. Торжок, ул. С. Разина, д. 19</t>
  </si>
  <si>
    <t>Начало проведения капитального ремонта  2024  год</t>
  </si>
  <si>
    <t>Начало проведения капитального ремонта  2025  год</t>
  </si>
  <si>
    <t>г. Торжок, ул. Луначарского, д.14</t>
  </si>
  <si>
    <t>г. Торжок, Тверецкая наб., д.80</t>
  </si>
  <si>
    <t>г. Торжок, ул. Падерина, д.3</t>
  </si>
  <si>
    <t>г. Торжок, ул. Бакунина, д.5</t>
  </si>
  <si>
    <t>г. Торжок, ул. Зеленый городок, д.6</t>
  </si>
  <si>
    <t>г. Торжок, ул. Красноармейская, д.3</t>
  </si>
  <si>
    <t>Начало проведения капитального ремонта 2024  год</t>
  </si>
  <si>
    <t>в многоквартирных домах на 2023-2025 годы</t>
  </si>
  <si>
    <r>
      <t>установка приборов учета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</t>
    </r>
  </si>
  <si>
    <r>
      <t xml:space="preserve">теплоснабжения </t>
    </r>
    <r>
      <rPr>
        <vertAlign val="superscript"/>
        <sz val="12"/>
        <rFont val="Times New Roman"/>
        <family val="1"/>
        <charset val="204"/>
      </rPr>
      <t>1</t>
    </r>
  </si>
  <si>
    <r>
      <rPr>
        <vertAlign val="superscript"/>
        <sz val="9"/>
        <rFont val="Times New Roman"/>
        <family val="1"/>
        <charset val="204"/>
      </rPr>
      <t>1</t>
    </r>
    <r>
      <rPr>
        <sz val="9"/>
        <rFont val="Times New Roman"/>
        <family val="1"/>
        <charset val="204"/>
      </rPr>
      <t>ремонт внутридомовых инженерных систем теплоснабжения, а также установка, ремонт или замена в комплексе оборудования индивидуальных тепловых пунктов и при наличии повысительных насосных установок;</t>
    </r>
  </si>
  <si>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электрической энергии, газа);</t>
    </r>
  </si>
  <si>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В том числе установка, ремонт систем коллективного приема телевидения для обеспечения приема и распределения в многоквартирных домах радиосигналов цифрового эфирного телевизионного вещания;</t>
    </r>
  </si>
  <si>
    <r>
      <rPr>
        <vertAlign val="superscript"/>
        <sz val="9"/>
        <rFont val="Times New Roman"/>
        <family val="1"/>
        <charset val="204"/>
      </rPr>
      <t>4</t>
    </r>
    <r>
      <rPr>
        <sz val="9"/>
        <rFont val="Times New Roman"/>
        <family val="1"/>
        <charset val="204"/>
      </rPr>
      <t>Разработка проектной документации, проведение экспертизы проектной документации (в случае, если разработка проектной документации, проведение экспертизы проектной документации необходимы в соответствии с законодательством о градостроительной деятельности), проведение проверки достоверности определения сметной стоимости капитального ремонта, а также проведение государственной историко-культурной экспертизы проектной документации на выполнение работ по сохранению объектов культурного наследия (памятников истории и культуры) народов Российской Федерации (далее - объекты культурного наследия), являющихся многоквартирными домами, в случае проведения работ по капитальному ремонту общего имущества в многоквартирных домах, являющихся объектами культурного наследия, выявленными объектами культурного наследия;</t>
    </r>
  </si>
  <si>
    <t>г. Торжок, ул. Бакунина, д. 8</t>
  </si>
  <si>
    <t>г. Торжок, ул. Энгельса, д.12</t>
  </si>
  <si>
    <r>
      <t>Начало проведения капитального ремонта</t>
    </r>
    <r>
      <rPr>
        <b/>
        <u/>
        <sz val="13"/>
        <rFont val="Times New Roman"/>
        <family val="1"/>
        <charset val="204"/>
      </rPr>
      <t xml:space="preserve"> </t>
    </r>
    <r>
      <rPr>
        <b/>
        <sz val="13"/>
        <rFont val="Times New Roman"/>
        <family val="1"/>
        <charset val="204"/>
      </rPr>
      <t>2025  год</t>
    </r>
  </si>
  <si>
    <t>Формирование фонда капитального ремонта многоквартирного дома на счете некоммерческой организации - Фонд капитального ремонта многоквартирных домов Тверской области (далее - региональный оператор)</t>
  </si>
  <si>
    <t>Перечень многоквартирных домов, капитальный ремонт которых не был завершен в 2022 году и которые планируется отремонтировать в 2023-2025 годах</t>
  </si>
  <si>
    <t>Согласовано:</t>
  </si>
  <si>
    <t>Фонд капитального ремонта МКД Тверской области_________________________</t>
  </si>
  <si>
    <t>ГУ "ГЖИ" Тверской области"_________________________</t>
  </si>
  <si>
    <t>за счет средств собственников помещений в МКД</t>
  </si>
  <si>
    <t>Формирование фонда капитального ремонта многоквартирного дома на счете регионального оператора</t>
  </si>
  <si>
    <t xml:space="preserve">Утвержден                                                                        постановлением администрации города Торжка                     от 22.11.2022 № 503                                                                      (в редакции постановления от 10.04.2024 № 89)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</si>
</sst>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#,##0.0"/>
    <numFmt numFmtId="166" formatCode="0.0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3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vertAlign val="superscript"/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3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theme="0"/>
      <name val="Calibri"/>
      <family val="2"/>
      <charset val="204"/>
      <scheme val="minor"/>
    </font>
    <font>
      <sz val="14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205">
    <xf numFmtId="0" fontId="0" fillId="0" borderId="0" xfId="0"/>
    <xf numFmtId="0" fontId="0" fillId="0" borderId="0" xfId="0" applyFont="1"/>
    <xf numFmtId="0" fontId="4" fillId="0" borderId="0" xfId="0" applyFont="1"/>
    <xf numFmtId="0" fontId="4" fillId="0" borderId="0" xfId="0" applyFont="1" applyFill="1"/>
    <xf numFmtId="0" fontId="5" fillId="0" borderId="5" xfId="0" applyFont="1" applyBorder="1" applyAlignment="1">
      <alignment horizontal="center" wrapText="1"/>
    </xf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12" fillId="0" borderId="0" xfId="0" applyFont="1"/>
    <xf numFmtId="0" fontId="14" fillId="0" borderId="0" xfId="0" applyFont="1"/>
    <xf numFmtId="0" fontId="17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/>
    <xf numFmtId="0" fontId="17" fillId="0" borderId="0" xfId="0" applyFont="1" applyFill="1" applyAlignment="1"/>
    <xf numFmtId="4" fontId="18" fillId="0" borderId="1" xfId="0" applyNumberFormat="1" applyFont="1" applyFill="1" applyBorder="1" applyAlignment="1">
      <alignment horizontal="center" vertical="center" textRotation="90" wrapText="1"/>
    </xf>
    <xf numFmtId="4" fontId="18" fillId="0" borderId="1" xfId="0" applyNumberFormat="1" applyFont="1" applyFill="1" applyBorder="1" applyAlignment="1">
      <alignment horizontal="left" vertical="center" wrapText="1"/>
    </xf>
    <xf numFmtId="4" fontId="18" fillId="0" borderId="1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20" fillId="0" borderId="0" xfId="0" applyFont="1" applyFill="1"/>
    <xf numFmtId="49" fontId="18" fillId="0" borderId="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/>
    <xf numFmtId="0" fontId="20" fillId="0" borderId="0" xfId="0" applyFont="1" applyFill="1" applyBorder="1"/>
    <xf numFmtId="0" fontId="20" fillId="0" borderId="0" xfId="0" applyFont="1"/>
    <xf numFmtId="0" fontId="19" fillId="0" borderId="0" xfId="0" applyFont="1"/>
    <xf numFmtId="0" fontId="22" fillId="0" borderId="0" xfId="0" applyFont="1" applyFill="1" applyAlignment="1">
      <alignment horizontal="left"/>
    </xf>
    <xf numFmtId="4" fontId="11" fillId="0" borderId="0" xfId="0" applyNumberFormat="1" applyFont="1" applyFill="1" applyAlignment="1">
      <alignment horizontal="center"/>
    </xf>
    <xf numFmtId="4" fontId="22" fillId="0" borderId="0" xfId="0" applyNumberFormat="1" applyFont="1" applyFill="1" applyAlignment="1">
      <alignment horizontal="left"/>
    </xf>
    <xf numFmtId="4" fontId="22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left" vertical="center"/>
    </xf>
    <xf numFmtId="4" fontId="11" fillId="0" borderId="0" xfId="0" applyNumberFormat="1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4" fontId="28" fillId="0" borderId="1" xfId="0" applyNumberFormat="1" applyFont="1" applyFill="1" applyBorder="1" applyAlignment="1">
      <alignment horizontal="right" vertical="center" wrapText="1"/>
    </xf>
    <xf numFmtId="4" fontId="28" fillId="0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wrapText="1"/>
    </xf>
    <xf numFmtId="4" fontId="20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right"/>
    </xf>
    <xf numFmtId="0" fontId="20" fillId="0" borderId="1" xfId="0" applyFont="1" applyFill="1" applyBorder="1" applyAlignment="1">
      <alignment horizontal="center"/>
    </xf>
    <xf numFmtId="4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64" fontId="17" fillId="0" borderId="0" xfId="0" applyNumberFormat="1" applyFont="1" applyFill="1" applyAlignment="1">
      <alignment wrapText="1"/>
    </xf>
    <xf numFmtId="164" fontId="17" fillId="0" borderId="0" xfId="0" applyNumberFormat="1" applyFont="1" applyFill="1" applyAlignment="1">
      <alignment horizontal="center" wrapText="1"/>
    </xf>
    <xf numFmtId="4" fontId="17" fillId="0" borderId="0" xfId="0" applyNumberFormat="1" applyFont="1" applyFill="1" applyAlignment="1">
      <alignment horizontal="center"/>
    </xf>
    <xf numFmtId="14" fontId="9" fillId="0" borderId="1" xfId="0" applyNumberFormat="1" applyFont="1" applyFill="1" applyBorder="1" applyAlignment="1">
      <alignment horizontal="right"/>
    </xf>
    <xf numFmtId="14" fontId="28" fillId="0" borderId="1" xfId="0" applyNumberFormat="1" applyFont="1" applyFill="1" applyBorder="1" applyAlignment="1">
      <alignment horizontal="right"/>
    </xf>
    <xf numFmtId="0" fontId="29" fillId="0" borderId="0" xfId="0" applyFont="1" applyFill="1"/>
    <xf numFmtId="0" fontId="29" fillId="0" borderId="0" xfId="0" applyFont="1"/>
    <xf numFmtId="0" fontId="0" fillId="0" borderId="0" xfId="0" applyFont="1" applyFill="1"/>
    <xf numFmtId="0" fontId="31" fillId="0" borderId="0" xfId="0" applyFont="1" applyFill="1"/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165" fontId="28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1" fillId="0" borderId="0" xfId="0" applyFont="1"/>
    <xf numFmtId="4" fontId="9" fillId="0" borderId="1" xfId="0" applyNumberFormat="1" applyFont="1" applyFill="1" applyBorder="1" applyAlignment="1"/>
    <xf numFmtId="4" fontId="9" fillId="0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28" fillId="0" borderId="1" xfId="0" applyNumberFormat="1" applyFont="1" applyFill="1" applyBorder="1" applyAlignment="1">
      <alignment horizontal="right" vertical="center"/>
    </xf>
    <xf numFmtId="1" fontId="9" fillId="0" borderId="1" xfId="0" applyNumberFormat="1" applyFont="1" applyFill="1" applyBorder="1" applyAlignment="1">
      <alignment horizontal="right" vertical="center"/>
    </xf>
    <xf numFmtId="1" fontId="9" fillId="0" borderId="1" xfId="0" applyNumberFormat="1" applyFont="1" applyBorder="1" applyAlignment="1">
      <alignment horizontal="right" vertical="center"/>
    </xf>
    <xf numFmtId="1" fontId="17" fillId="0" borderId="0" xfId="0" applyNumberFormat="1" applyFont="1" applyFill="1" applyAlignment="1">
      <alignment horizontal="center" wrapText="1"/>
    </xf>
    <xf numFmtId="1" fontId="17" fillId="0" borderId="0" xfId="0" applyNumberFormat="1" applyFont="1" applyFill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3" fontId="28" fillId="0" borderId="1" xfId="0" applyNumberFormat="1" applyFont="1" applyFill="1" applyBorder="1" applyAlignment="1">
      <alignment horizontal="right" vertical="center"/>
    </xf>
    <xf numFmtId="165" fontId="9" fillId="0" borderId="1" xfId="0" applyNumberFormat="1" applyFont="1" applyBorder="1" applyAlignment="1">
      <alignment horizontal="right" vertical="center"/>
    </xf>
    <xf numFmtId="165" fontId="9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4" fontId="9" fillId="0" borderId="0" xfId="0" applyNumberFormat="1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4" fontId="9" fillId="0" borderId="3" xfId="0" applyNumberFormat="1" applyFont="1" applyFill="1" applyBorder="1" applyAlignment="1">
      <alignment horizontal="right"/>
    </xf>
    <xf numFmtId="49" fontId="9" fillId="0" borderId="3" xfId="0" applyNumberFormat="1" applyFont="1" applyFill="1" applyBorder="1" applyAlignment="1">
      <alignment horizontal="right" vertical="center" wrapText="1"/>
    </xf>
    <xf numFmtId="4" fontId="9" fillId="0" borderId="3" xfId="0" applyNumberFormat="1" applyFont="1" applyFill="1" applyBorder="1" applyAlignment="1">
      <alignment horizontal="right" vertical="center" wrapText="1"/>
    </xf>
    <xf numFmtId="4" fontId="9" fillId="0" borderId="3" xfId="0" applyNumberFormat="1" applyFont="1" applyFill="1" applyBorder="1" applyAlignment="1">
      <alignment horizontal="right" vertical="center"/>
    </xf>
    <xf numFmtId="4" fontId="9" fillId="0" borderId="3" xfId="0" applyNumberFormat="1" applyFont="1" applyFill="1" applyBorder="1" applyAlignment="1">
      <alignment horizontal="right" wrapText="1"/>
    </xf>
    <xf numFmtId="4" fontId="20" fillId="0" borderId="3" xfId="0" applyNumberFormat="1" applyFont="1" applyFill="1" applyBorder="1" applyAlignment="1">
      <alignment horizontal="right"/>
    </xf>
    <xf numFmtId="0" fontId="20" fillId="0" borderId="3" xfId="0" applyFont="1" applyFill="1" applyBorder="1" applyAlignment="1">
      <alignment horizontal="right"/>
    </xf>
    <xf numFmtId="0" fontId="28" fillId="0" borderId="1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165" fontId="35" fillId="3" borderId="1" xfId="0" applyNumberFormat="1" applyFont="1" applyFill="1" applyBorder="1" applyAlignment="1">
      <alignment horizontal="right" vertical="center"/>
    </xf>
    <xf numFmtId="4" fontId="34" fillId="3" borderId="1" xfId="0" applyNumberFormat="1" applyFont="1" applyFill="1" applyBorder="1" applyAlignment="1">
      <alignment horizontal="right" vertical="center" wrapText="1"/>
    </xf>
    <xf numFmtId="1" fontId="35" fillId="3" borderId="1" xfId="0" applyNumberFormat="1" applyFont="1" applyFill="1" applyBorder="1" applyAlignment="1">
      <alignment horizontal="right" vertical="center"/>
    </xf>
    <xf numFmtId="1" fontId="9" fillId="0" borderId="1" xfId="0" applyNumberFormat="1" applyFont="1" applyBorder="1" applyAlignment="1">
      <alignment horizontal="right" vertical="center" wrapText="1"/>
    </xf>
    <xf numFmtId="14" fontId="9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165" fontId="9" fillId="0" borderId="1" xfId="0" applyNumberFormat="1" applyFont="1" applyBorder="1" applyAlignment="1">
      <alignment vertical="center"/>
    </xf>
    <xf numFmtId="165" fontId="9" fillId="0" borderId="1" xfId="0" applyNumberFormat="1" applyFont="1" applyFill="1" applyBorder="1" applyAlignment="1">
      <alignment vertical="center"/>
    </xf>
    <xf numFmtId="1" fontId="9" fillId="0" borderId="1" xfId="0" applyNumberFormat="1" applyFont="1" applyBorder="1" applyAlignment="1">
      <alignment vertical="center"/>
    </xf>
    <xf numFmtId="0" fontId="3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/>
    </xf>
    <xf numFmtId="0" fontId="37" fillId="3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6" fillId="0" borderId="3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 textRotation="90"/>
    </xf>
    <xf numFmtId="0" fontId="6" fillId="0" borderId="4" xfId="0" applyFont="1" applyFill="1" applyBorder="1" applyAlignment="1">
      <alignment horizontal="center" vertical="center" textRotation="90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33" fillId="0" borderId="0" xfId="0" applyFont="1" applyFill="1" applyAlignment="1">
      <alignment horizont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textRotation="90" wrapText="1"/>
    </xf>
    <xf numFmtId="1" fontId="6" fillId="0" borderId="2" xfId="0" applyNumberFormat="1" applyFont="1" applyFill="1" applyBorder="1" applyAlignment="1">
      <alignment horizontal="center" vertical="center" textRotation="90" wrapText="1"/>
    </xf>
    <xf numFmtId="1" fontId="6" fillId="0" borderId="4" xfId="0" applyNumberFormat="1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34" fillId="3" borderId="9" xfId="0" applyFont="1" applyFill="1" applyBorder="1" applyAlignment="1">
      <alignment horizontal="center" vertical="center" wrapText="1"/>
    </xf>
    <xf numFmtId="0" fontId="34" fillId="3" borderId="10" xfId="0" applyFont="1" applyFill="1" applyBorder="1" applyAlignment="1">
      <alignment horizontal="center" vertical="center" wrapText="1"/>
    </xf>
    <xf numFmtId="0" fontId="32" fillId="3" borderId="9" xfId="0" applyFont="1" applyFill="1" applyBorder="1" applyAlignment="1">
      <alignment horizontal="center" vertical="center" wrapText="1"/>
    </xf>
    <xf numFmtId="0" fontId="32" fillId="3" borderId="13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37" fillId="3" borderId="0" xfId="0" applyFont="1" applyFill="1" applyAlignment="1">
      <alignment horizontal="left" vertical="center" wrapText="1"/>
    </xf>
    <xf numFmtId="4" fontId="37" fillId="3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28" fillId="0" borderId="9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4" fontId="18" fillId="0" borderId="6" xfId="0" applyNumberFormat="1" applyFont="1" applyFill="1" applyBorder="1" applyAlignment="1">
      <alignment horizontal="center" vertical="center" wrapText="1"/>
    </xf>
    <xf numFmtId="4" fontId="18" fillId="0" borderId="8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/>
    </xf>
    <xf numFmtId="4" fontId="18" fillId="0" borderId="9" xfId="0" applyNumberFormat="1" applyFont="1" applyFill="1" applyBorder="1" applyAlignment="1">
      <alignment horizontal="center" vertical="center" wrapText="1"/>
    </xf>
    <xf numFmtId="4" fontId="18" fillId="0" borderId="13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4" fontId="18" fillId="0" borderId="4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</cellXfs>
  <cellStyles count="8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Обычный 4" xfId="4" xr:uid="{00000000-0005-0000-0000-000004000000}"/>
    <cellStyle name="Обычный 5" xfId="5" xr:uid="{00000000-0005-0000-0000-000005000000}"/>
    <cellStyle name="Обычный 6" xfId="6" xr:uid="{00000000-0005-0000-0000-000006000000}"/>
    <cellStyle name="Обычный 7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249977111117893"/>
    <pageSetUpPr fitToPage="1"/>
  </sheetPr>
  <dimension ref="A1:ANC146"/>
  <sheetViews>
    <sheetView view="pageBreakPreview" topLeftCell="D1" zoomScale="80" zoomScaleNormal="80" zoomScaleSheetLayoutView="80" workbookViewId="0">
      <selection activeCell="T1" sqref="T1:AE1048576"/>
    </sheetView>
  </sheetViews>
  <sheetFormatPr defaultColWidth="8.85546875" defaultRowHeight="18.75" x14ac:dyDescent="0.3"/>
  <cols>
    <col min="1" max="1" width="8" style="63" customWidth="1"/>
    <col min="2" max="2" width="35.28515625" style="64" customWidth="1"/>
    <col min="3" max="3" width="12.5703125" style="65" customWidth="1"/>
    <col min="4" max="4" width="17.140625" style="65" customWidth="1"/>
    <col min="5" max="5" width="12.42578125" style="65" customWidth="1"/>
    <col min="6" max="6" width="6" style="65" customWidth="1"/>
    <col min="7" max="7" width="5.85546875" style="65" customWidth="1"/>
    <col min="8" max="8" width="14.42578125" style="65" customWidth="1"/>
    <col min="9" max="9" width="13.42578125" style="65" customWidth="1"/>
    <col min="10" max="10" width="15.28515625" style="65" customWidth="1"/>
    <col min="11" max="11" width="12.85546875" style="91" customWidth="1"/>
    <col min="12" max="12" width="17.42578125" style="65" customWidth="1"/>
    <col min="13" max="13" width="13.7109375" style="65" bestFit="1" customWidth="1"/>
    <col min="14" max="14" width="13" style="65" customWidth="1"/>
    <col min="15" max="15" width="18" style="65" customWidth="1"/>
    <col min="16" max="16" width="9.42578125" style="65" customWidth="1"/>
    <col min="17" max="17" width="11.5703125" style="65" customWidth="1"/>
    <col min="18" max="18" width="14.140625" style="65" customWidth="1"/>
    <col min="19" max="19" width="13.42578125" style="65" customWidth="1"/>
    <col min="20" max="16384" width="8.85546875" style="2"/>
  </cols>
  <sheetData>
    <row r="1" spans="1:19" ht="31.5" customHeight="1" x14ac:dyDescent="0.3">
      <c r="A1" s="173" t="s">
        <v>97</v>
      </c>
      <c r="B1" s="173"/>
      <c r="C1" s="131"/>
      <c r="D1" s="131"/>
      <c r="E1" s="131"/>
      <c r="F1" s="131"/>
      <c r="G1" s="131"/>
      <c r="H1" s="174" t="s">
        <v>97</v>
      </c>
      <c r="I1" s="174"/>
      <c r="J1" s="174"/>
      <c r="K1" s="174"/>
      <c r="L1" s="132"/>
      <c r="M1" s="131"/>
      <c r="N1" s="131"/>
      <c r="O1" s="175" t="s">
        <v>102</v>
      </c>
      <c r="P1" s="175"/>
      <c r="Q1" s="175"/>
      <c r="R1" s="175"/>
      <c r="S1" s="175"/>
    </row>
    <row r="2" spans="1:19" s="8" customFormat="1" ht="81.75" customHeight="1" x14ac:dyDescent="0.3">
      <c r="A2" s="173" t="s">
        <v>98</v>
      </c>
      <c r="B2" s="173"/>
      <c r="C2" s="173"/>
      <c r="D2" s="133"/>
      <c r="E2" s="133"/>
      <c r="F2" s="133"/>
      <c r="G2" s="133"/>
      <c r="H2" s="174" t="s">
        <v>99</v>
      </c>
      <c r="I2" s="174"/>
      <c r="J2" s="174"/>
      <c r="K2" s="174"/>
      <c r="L2" s="174"/>
      <c r="M2" s="134"/>
      <c r="N2" s="133"/>
      <c r="O2" s="175"/>
      <c r="P2" s="175"/>
      <c r="Q2" s="175"/>
      <c r="R2" s="175"/>
      <c r="S2" s="175"/>
    </row>
    <row r="3" spans="1:19" ht="18" customHeight="1" x14ac:dyDescent="0.3">
      <c r="A3" s="135" t="s">
        <v>31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</row>
    <row r="4" spans="1:19" ht="18.75" customHeight="1" x14ac:dyDescent="0.3">
      <c r="A4" s="135" t="s">
        <v>32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</row>
    <row r="5" spans="1:19" ht="18" customHeight="1" x14ac:dyDescent="0.3">
      <c r="A5" s="135" t="s">
        <v>85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</row>
    <row r="6" spans="1:19" ht="20.25" customHeight="1" x14ac:dyDescent="0.3">
      <c r="A6" s="141" t="s">
        <v>55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62"/>
    </row>
    <row r="7" spans="1:19" ht="36.75" customHeight="1" x14ac:dyDescent="0.3">
      <c r="A7" s="142" t="s">
        <v>33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3"/>
    </row>
    <row r="8" spans="1:19" ht="40.5" customHeight="1" x14ac:dyDescent="0.3">
      <c r="A8" s="150" t="s">
        <v>0</v>
      </c>
      <c r="B8" s="150" t="s">
        <v>11</v>
      </c>
      <c r="C8" s="153" t="s">
        <v>12</v>
      </c>
      <c r="D8" s="154"/>
      <c r="E8" s="136" t="s">
        <v>13</v>
      </c>
      <c r="F8" s="136" t="s">
        <v>14</v>
      </c>
      <c r="G8" s="136" t="s">
        <v>15</v>
      </c>
      <c r="H8" s="139" t="s">
        <v>16</v>
      </c>
      <c r="I8" s="157" t="s">
        <v>17</v>
      </c>
      <c r="J8" s="158"/>
      <c r="K8" s="144" t="s">
        <v>18</v>
      </c>
      <c r="L8" s="147" t="s">
        <v>19</v>
      </c>
      <c r="M8" s="148"/>
      <c r="N8" s="148"/>
      <c r="O8" s="148"/>
      <c r="P8" s="148"/>
      <c r="Q8" s="149"/>
      <c r="R8" s="159" t="s">
        <v>47</v>
      </c>
      <c r="S8" s="159"/>
    </row>
    <row r="9" spans="1:19" ht="21.75" customHeight="1" x14ac:dyDescent="0.3">
      <c r="A9" s="151"/>
      <c r="B9" s="151"/>
      <c r="C9" s="139" t="s">
        <v>20</v>
      </c>
      <c r="D9" s="139" t="s">
        <v>21</v>
      </c>
      <c r="E9" s="137"/>
      <c r="F9" s="137"/>
      <c r="G9" s="137"/>
      <c r="H9" s="156"/>
      <c r="I9" s="139" t="s">
        <v>22</v>
      </c>
      <c r="J9" s="139" t="s">
        <v>23</v>
      </c>
      <c r="K9" s="145"/>
      <c r="L9" s="139" t="s">
        <v>40</v>
      </c>
      <c r="M9" s="159" t="s">
        <v>24</v>
      </c>
      <c r="N9" s="159"/>
      <c r="O9" s="159"/>
      <c r="P9" s="159"/>
      <c r="Q9" s="159"/>
      <c r="R9" s="159"/>
      <c r="S9" s="159"/>
    </row>
    <row r="10" spans="1:19" ht="315" customHeight="1" x14ac:dyDescent="0.3">
      <c r="A10" s="151"/>
      <c r="B10" s="151"/>
      <c r="C10" s="156"/>
      <c r="D10" s="156"/>
      <c r="E10" s="137"/>
      <c r="F10" s="137"/>
      <c r="G10" s="137"/>
      <c r="H10" s="140"/>
      <c r="I10" s="140"/>
      <c r="J10" s="140"/>
      <c r="K10" s="146"/>
      <c r="L10" s="140"/>
      <c r="M10" s="117" t="s">
        <v>30</v>
      </c>
      <c r="N10" s="117" t="s">
        <v>25</v>
      </c>
      <c r="O10" s="117" t="s">
        <v>100</v>
      </c>
      <c r="P10" s="117" t="s">
        <v>37</v>
      </c>
      <c r="Q10" s="117" t="s">
        <v>38</v>
      </c>
      <c r="R10" s="155" t="s">
        <v>49</v>
      </c>
      <c r="S10" s="155" t="s">
        <v>48</v>
      </c>
    </row>
    <row r="11" spans="1:19" ht="18" customHeight="1" x14ac:dyDescent="0.3">
      <c r="A11" s="152"/>
      <c r="B11" s="152"/>
      <c r="C11" s="140"/>
      <c r="D11" s="140"/>
      <c r="E11" s="138"/>
      <c r="F11" s="138"/>
      <c r="G11" s="138"/>
      <c r="H11" s="43" t="s">
        <v>2</v>
      </c>
      <c r="I11" s="43" t="s">
        <v>2</v>
      </c>
      <c r="J11" s="43" t="s">
        <v>2</v>
      </c>
      <c r="K11" s="85" t="s">
        <v>26</v>
      </c>
      <c r="L11" s="43" t="s">
        <v>1</v>
      </c>
      <c r="M11" s="43" t="s">
        <v>1</v>
      </c>
      <c r="N11" s="43" t="s">
        <v>1</v>
      </c>
      <c r="O11" s="43" t="s">
        <v>1</v>
      </c>
      <c r="P11" s="43" t="s">
        <v>1</v>
      </c>
      <c r="Q11" s="43" t="s">
        <v>1</v>
      </c>
      <c r="R11" s="155"/>
      <c r="S11" s="155"/>
    </row>
    <row r="12" spans="1:19" x14ac:dyDescent="0.3">
      <c r="A12" s="43">
        <v>1</v>
      </c>
      <c r="B12" s="43">
        <v>2</v>
      </c>
      <c r="C12" s="66">
        <v>3</v>
      </c>
      <c r="D12" s="66">
        <v>4</v>
      </c>
      <c r="E12" s="66">
        <v>5</v>
      </c>
      <c r="F12" s="66">
        <v>6</v>
      </c>
      <c r="G12" s="66">
        <v>7</v>
      </c>
      <c r="H12" s="66">
        <v>8</v>
      </c>
      <c r="I12" s="66">
        <v>9</v>
      </c>
      <c r="J12" s="66">
        <v>10</v>
      </c>
      <c r="K12" s="86">
        <v>11</v>
      </c>
      <c r="L12" s="66">
        <v>12</v>
      </c>
      <c r="M12" s="66">
        <v>13</v>
      </c>
      <c r="N12" s="66">
        <v>14</v>
      </c>
      <c r="O12" s="66">
        <v>15</v>
      </c>
      <c r="P12" s="66">
        <v>16</v>
      </c>
      <c r="Q12" s="66">
        <v>17</v>
      </c>
      <c r="R12" s="66">
        <v>18</v>
      </c>
      <c r="S12" s="66">
        <v>19</v>
      </c>
    </row>
    <row r="13" spans="1:19" s="1" customFormat="1" ht="18" customHeight="1" x14ac:dyDescent="0.25">
      <c r="A13" s="168" t="s">
        <v>56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</row>
    <row r="14" spans="1:19" s="73" customFormat="1" ht="18" customHeight="1" x14ac:dyDescent="0.25">
      <c r="A14" s="168" t="s">
        <v>27</v>
      </c>
      <c r="B14" s="168"/>
      <c r="C14" s="116"/>
      <c r="D14" s="116"/>
      <c r="E14" s="116"/>
      <c r="F14" s="116"/>
      <c r="G14" s="116"/>
      <c r="H14" s="50">
        <f>H16</f>
        <v>1124.0999999999999</v>
      </c>
      <c r="I14" s="50">
        <f t="shared" ref="I14:Q14" si="0">I16</f>
        <v>917.5</v>
      </c>
      <c r="J14" s="50">
        <f t="shared" si="0"/>
        <v>871.6</v>
      </c>
      <c r="K14" s="94">
        <f t="shared" si="0"/>
        <v>43</v>
      </c>
      <c r="L14" s="50">
        <f t="shared" si="0"/>
        <v>10176539.5</v>
      </c>
      <c r="M14" s="50">
        <f t="shared" si="0"/>
        <v>0</v>
      </c>
      <c r="N14" s="50">
        <f t="shared" ca="1" si="0"/>
        <v>1124.0999999999999</v>
      </c>
      <c r="O14" s="50">
        <f t="shared" si="0"/>
        <v>10176539.5</v>
      </c>
      <c r="P14" s="50">
        <f t="shared" si="0"/>
        <v>0</v>
      </c>
      <c r="Q14" s="50">
        <f t="shared" si="0"/>
        <v>0</v>
      </c>
      <c r="R14" s="50"/>
      <c r="S14" s="50"/>
    </row>
    <row r="15" spans="1:19" s="1" customFormat="1" ht="18" customHeight="1" x14ac:dyDescent="0.25">
      <c r="A15" s="169" t="s">
        <v>95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58"/>
    </row>
    <row r="16" spans="1:19" s="73" customFormat="1" ht="18.75" customHeight="1" x14ac:dyDescent="0.25">
      <c r="A16" s="44" t="s">
        <v>6</v>
      </c>
      <c r="B16" s="45"/>
      <c r="C16" s="44"/>
      <c r="D16" s="44"/>
      <c r="E16" s="44"/>
      <c r="F16" s="44"/>
      <c r="G16" s="44"/>
      <c r="H16" s="78">
        <f>SUM(H17)</f>
        <v>1124.0999999999999</v>
      </c>
      <c r="I16" s="78">
        <f t="shared" ref="I16:J16" si="1">SUM(I17)</f>
        <v>917.5</v>
      </c>
      <c r="J16" s="78">
        <f t="shared" si="1"/>
        <v>871.6</v>
      </c>
      <c r="K16" s="94">
        <f>SUM(K17)</f>
        <v>43</v>
      </c>
      <c r="L16" s="50">
        <f>L17</f>
        <v>10176539.5</v>
      </c>
      <c r="M16" s="50">
        <f>SUM(M17)</f>
        <v>0</v>
      </c>
      <c r="N16" s="50">
        <f ca="1">SUM(N16:N17)</f>
        <v>0</v>
      </c>
      <c r="O16" s="50">
        <f>SUM(O17)</f>
        <v>10176539.5</v>
      </c>
      <c r="P16" s="50">
        <f>SUM(P17)</f>
        <v>0</v>
      </c>
      <c r="Q16" s="50">
        <f>SUM(Q17)</f>
        <v>0</v>
      </c>
      <c r="R16" s="71"/>
      <c r="S16" s="71"/>
    </row>
    <row r="17" spans="1:1043" s="23" customFormat="1" ht="18.75" customHeight="1" x14ac:dyDescent="0.25">
      <c r="A17" s="46">
        <v>1</v>
      </c>
      <c r="B17" s="47" t="str">
        <f>'часть 2'!B9</f>
        <v>г. Торжок, ул. Белинского, д. 7</v>
      </c>
      <c r="C17" s="46">
        <v>1959</v>
      </c>
      <c r="D17" s="46" t="s">
        <v>51</v>
      </c>
      <c r="E17" s="46" t="s">
        <v>52</v>
      </c>
      <c r="F17" s="46">
        <v>3</v>
      </c>
      <c r="G17" s="46">
        <v>2</v>
      </c>
      <c r="H17" s="96">
        <v>1124.0999999999999</v>
      </c>
      <c r="I17" s="96">
        <v>917.5</v>
      </c>
      <c r="J17" s="96">
        <f>917.5-45.9</f>
        <v>871.6</v>
      </c>
      <c r="K17" s="88">
        <v>43</v>
      </c>
      <c r="L17" s="53">
        <f>M17+N17+O17+P17+Q17</f>
        <v>10176539.5</v>
      </c>
      <c r="M17" s="83">
        <v>0</v>
      </c>
      <c r="N17" s="51">
        <v>0</v>
      </c>
      <c r="O17" s="53">
        <f>'часть 2'!C9</f>
        <v>10176539.5</v>
      </c>
      <c r="P17" s="83">
        <v>0</v>
      </c>
      <c r="Q17" s="51">
        <v>0</v>
      </c>
      <c r="R17" s="70">
        <v>45291</v>
      </c>
      <c r="S17" s="70">
        <v>45291</v>
      </c>
    </row>
    <row r="18" spans="1:1043" s="82" customFormat="1" ht="18" customHeight="1" x14ac:dyDescent="0.25">
      <c r="A18" s="168" t="s">
        <v>57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</row>
    <row r="19" spans="1:1043" s="82" customFormat="1" ht="18" customHeight="1" x14ac:dyDescent="0.25">
      <c r="A19" s="163" t="s">
        <v>27</v>
      </c>
      <c r="B19" s="164"/>
      <c r="C19" s="117"/>
      <c r="D19" s="117"/>
      <c r="E19" s="117"/>
      <c r="F19" s="118"/>
      <c r="G19" s="118"/>
      <c r="H19" s="119">
        <f>H21</f>
        <v>3115.4</v>
      </c>
      <c r="I19" s="119">
        <f t="shared" ref="I19:Q19" si="2">I21</f>
        <v>2635.3</v>
      </c>
      <c r="J19" s="119">
        <f t="shared" si="2"/>
        <v>2635.3</v>
      </c>
      <c r="K19" s="94">
        <f t="shared" si="2"/>
        <v>91</v>
      </c>
      <c r="L19" s="119">
        <f t="shared" si="2"/>
        <v>18529277.419999998</v>
      </c>
      <c r="M19" s="119">
        <f t="shared" si="2"/>
        <v>0</v>
      </c>
      <c r="N19" s="119">
        <f t="shared" si="2"/>
        <v>0</v>
      </c>
      <c r="O19" s="119">
        <f t="shared" si="2"/>
        <v>18529277.419999998</v>
      </c>
      <c r="P19" s="119">
        <f t="shared" si="2"/>
        <v>0</v>
      </c>
      <c r="Q19" s="119">
        <f t="shared" si="2"/>
        <v>0</v>
      </c>
      <c r="R19" s="117"/>
      <c r="S19" s="117"/>
    </row>
    <row r="20" spans="1:1043" s="1" customFormat="1" ht="18" customHeight="1" x14ac:dyDescent="0.25">
      <c r="A20" s="169" t="s">
        <v>95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2"/>
    </row>
    <row r="21" spans="1:1043" s="73" customFormat="1" ht="15" x14ac:dyDescent="0.25">
      <c r="A21" s="44" t="s">
        <v>6</v>
      </c>
      <c r="B21" s="45"/>
      <c r="C21" s="44"/>
      <c r="D21" s="44"/>
      <c r="E21" s="44"/>
      <c r="F21" s="44"/>
      <c r="G21" s="44"/>
      <c r="H21" s="78">
        <f>SUM(H22:H24)</f>
        <v>3115.4</v>
      </c>
      <c r="I21" s="78">
        <f>SUM(I22:I24)</f>
        <v>2635.3</v>
      </c>
      <c r="J21" s="78">
        <f>SUM(J22:J24)</f>
        <v>2635.3</v>
      </c>
      <c r="K21" s="94">
        <f>SUM(K22:K24)</f>
        <v>91</v>
      </c>
      <c r="L21" s="50">
        <f>SUM(L22:L24)</f>
        <v>18529277.419999998</v>
      </c>
      <c r="M21" s="78">
        <f t="shared" ref="M21:Q21" si="3">SUM(M22:M24)</f>
        <v>0</v>
      </c>
      <c r="N21" s="78">
        <f t="shared" si="3"/>
        <v>0</v>
      </c>
      <c r="O21" s="50">
        <f t="shared" si="3"/>
        <v>18529277.419999998</v>
      </c>
      <c r="P21" s="78">
        <f t="shared" si="3"/>
        <v>0</v>
      </c>
      <c r="Q21" s="78">
        <f t="shared" si="3"/>
        <v>0</v>
      </c>
      <c r="R21" s="71"/>
      <c r="S21" s="71"/>
    </row>
    <row r="22" spans="1:1043" s="26" customFormat="1" ht="18.75" customHeight="1" x14ac:dyDescent="0.25">
      <c r="A22" s="46">
        <v>1</v>
      </c>
      <c r="B22" s="47" t="str">
        <f>'часть 2'!B12</f>
        <v>г. Торжок, ул. С. Разина, д. 19</v>
      </c>
      <c r="C22" s="46">
        <v>1917</v>
      </c>
      <c r="D22" s="46" t="s">
        <v>51</v>
      </c>
      <c r="E22" s="46" t="s">
        <v>52</v>
      </c>
      <c r="F22" s="46">
        <v>2</v>
      </c>
      <c r="G22" s="46">
        <v>3</v>
      </c>
      <c r="H22" s="96">
        <v>432.4</v>
      </c>
      <c r="I22" s="96">
        <v>405.4</v>
      </c>
      <c r="J22" s="96">
        <v>405.4</v>
      </c>
      <c r="K22" s="88">
        <v>12</v>
      </c>
      <c r="L22" s="53">
        <f>M22+N22+O22+P22+Q22</f>
        <v>4913874.07</v>
      </c>
      <c r="M22" s="83">
        <v>0</v>
      </c>
      <c r="N22" s="51">
        <v>0</v>
      </c>
      <c r="O22" s="53">
        <f>'часть 2'!C12</f>
        <v>4913874.07</v>
      </c>
      <c r="P22" s="83">
        <v>0</v>
      </c>
      <c r="Q22" s="51">
        <v>0</v>
      </c>
      <c r="R22" s="70">
        <v>45657</v>
      </c>
      <c r="S22" s="70">
        <v>45657</v>
      </c>
    </row>
    <row r="23" spans="1:1043" s="26" customFormat="1" ht="18.75" customHeight="1" x14ac:dyDescent="0.25">
      <c r="A23" s="46">
        <v>2</v>
      </c>
      <c r="B23" s="47" t="str">
        <f>'часть 2'!B13</f>
        <v>г. Торжок, Ленинградское ш., д.44А</v>
      </c>
      <c r="C23" s="46">
        <v>1933</v>
      </c>
      <c r="D23" s="46" t="s">
        <v>51</v>
      </c>
      <c r="E23" s="46" t="s">
        <v>52</v>
      </c>
      <c r="F23" s="46">
        <v>3</v>
      </c>
      <c r="G23" s="46">
        <v>4</v>
      </c>
      <c r="H23" s="96">
        <v>2299.3000000000002</v>
      </c>
      <c r="I23" s="96">
        <v>1994.6</v>
      </c>
      <c r="J23" s="96">
        <v>1994.6</v>
      </c>
      <c r="K23" s="88">
        <v>66</v>
      </c>
      <c r="L23" s="53">
        <f>M23+N23+O23+P23+Q23</f>
        <v>11610231.879999999</v>
      </c>
      <c r="M23" s="83">
        <v>0</v>
      </c>
      <c r="N23" s="51">
        <v>0</v>
      </c>
      <c r="O23" s="53">
        <f>'часть 2'!C13</f>
        <v>11610231.879999999</v>
      </c>
      <c r="P23" s="83">
        <v>0</v>
      </c>
      <c r="Q23" s="51">
        <v>0</v>
      </c>
      <c r="R23" s="70">
        <v>45657</v>
      </c>
      <c r="S23" s="70">
        <v>45657</v>
      </c>
    </row>
    <row r="24" spans="1:1043" s="74" customFormat="1" ht="15" x14ac:dyDescent="0.25">
      <c r="A24" s="46">
        <v>3</v>
      </c>
      <c r="B24" s="79" t="str">
        <f>'часть 2'!B14</f>
        <v>г. Торжок, ул. Зеленый городок, д.6</v>
      </c>
      <c r="C24" s="80">
        <v>1959</v>
      </c>
      <c r="D24" s="80" t="s">
        <v>51</v>
      </c>
      <c r="E24" s="80" t="s">
        <v>52</v>
      </c>
      <c r="F24" s="80">
        <v>2</v>
      </c>
      <c r="G24" s="80">
        <v>1</v>
      </c>
      <c r="H24" s="96">
        <v>383.7</v>
      </c>
      <c r="I24" s="102">
        <v>235.3</v>
      </c>
      <c r="J24" s="97">
        <f>I24</f>
        <v>235.3</v>
      </c>
      <c r="K24" s="89">
        <v>13</v>
      </c>
      <c r="L24" s="53">
        <f>M24+N24+O24+P24+Q24</f>
        <v>2005171.47</v>
      </c>
      <c r="M24" s="83">
        <v>0</v>
      </c>
      <c r="N24" s="51">
        <v>0</v>
      </c>
      <c r="O24" s="53">
        <f>'часть 2'!C14</f>
        <v>2005171.47</v>
      </c>
      <c r="P24" s="83">
        <v>0</v>
      </c>
      <c r="Q24" s="51">
        <v>0</v>
      </c>
      <c r="R24" s="70">
        <v>45291</v>
      </c>
      <c r="S24" s="70">
        <v>45657</v>
      </c>
    </row>
    <row r="25" spans="1:1043" s="1" customFormat="1" ht="18" customHeight="1" x14ac:dyDescent="0.25">
      <c r="A25" s="170" t="s">
        <v>58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2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  <c r="IR25" s="74"/>
      <c r="IS25" s="74"/>
      <c r="IT25" s="74"/>
      <c r="IU25" s="74"/>
      <c r="IV25" s="74"/>
      <c r="IW25" s="74"/>
      <c r="IX25" s="74"/>
      <c r="IY25" s="74"/>
      <c r="IZ25" s="74"/>
      <c r="JA25" s="74"/>
      <c r="JB25" s="74"/>
      <c r="JC25" s="74"/>
      <c r="JD25" s="74"/>
      <c r="JE25" s="74"/>
      <c r="JF25" s="74"/>
      <c r="JG25" s="74"/>
      <c r="JH25" s="74"/>
      <c r="JI25" s="74"/>
      <c r="JJ25" s="74"/>
      <c r="JK25" s="74"/>
      <c r="JL25" s="74"/>
      <c r="JM25" s="74"/>
      <c r="JN25" s="74"/>
      <c r="JO25" s="74"/>
      <c r="JP25" s="74"/>
      <c r="JQ25" s="74"/>
      <c r="JR25" s="74"/>
      <c r="JS25" s="74"/>
      <c r="JT25" s="74"/>
      <c r="JU25" s="74"/>
      <c r="JV25" s="74"/>
      <c r="JW25" s="74"/>
      <c r="JX25" s="74"/>
      <c r="JY25" s="74"/>
      <c r="JZ25" s="74"/>
      <c r="KA25" s="74"/>
      <c r="KB25" s="74"/>
      <c r="KC25" s="74"/>
      <c r="KD25" s="74"/>
      <c r="KE25" s="74"/>
      <c r="KF25" s="74"/>
      <c r="KG25" s="74"/>
      <c r="KH25" s="74"/>
      <c r="KI25" s="74"/>
      <c r="KJ25" s="74"/>
      <c r="KK25" s="74"/>
      <c r="KL25" s="74"/>
      <c r="KM25" s="74"/>
      <c r="KN25" s="74"/>
      <c r="KO25" s="74"/>
      <c r="KP25" s="74"/>
      <c r="KQ25" s="74"/>
      <c r="KR25" s="74"/>
      <c r="KS25" s="74"/>
      <c r="KT25" s="74"/>
      <c r="KU25" s="74"/>
      <c r="KV25" s="74"/>
      <c r="KW25" s="74"/>
      <c r="KX25" s="74"/>
      <c r="KY25" s="74"/>
      <c r="KZ25" s="74"/>
      <c r="LA25" s="74"/>
      <c r="LB25" s="74"/>
      <c r="LC25" s="74"/>
      <c r="LD25" s="74"/>
      <c r="LE25" s="74"/>
      <c r="LF25" s="74"/>
      <c r="LG25" s="74"/>
      <c r="LH25" s="74"/>
      <c r="LI25" s="74"/>
      <c r="LJ25" s="74"/>
      <c r="LK25" s="74"/>
      <c r="LL25" s="74"/>
      <c r="LM25" s="74"/>
      <c r="LN25" s="74"/>
      <c r="LO25" s="74"/>
      <c r="LP25" s="74"/>
      <c r="LQ25" s="74"/>
      <c r="LR25" s="74"/>
      <c r="LS25" s="74"/>
      <c r="LT25" s="74"/>
      <c r="LU25" s="74"/>
      <c r="LV25" s="74"/>
      <c r="LW25" s="74"/>
      <c r="LX25" s="74"/>
      <c r="LY25" s="74"/>
      <c r="LZ25" s="74"/>
      <c r="MA25" s="74"/>
      <c r="MB25" s="74"/>
      <c r="MC25" s="74"/>
      <c r="MD25" s="74"/>
      <c r="ME25" s="74"/>
      <c r="MF25" s="74"/>
      <c r="MG25" s="74"/>
      <c r="MH25" s="74"/>
      <c r="MI25" s="74"/>
      <c r="MJ25" s="74"/>
      <c r="MK25" s="74"/>
      <c r="ML25" s="74"/>
      <c r="MM25" s="74"/>
      <c r="MN25" s="74"/>
      <c r="MO25" s="74"/>
      <c r="MP25" s="74"/>
      <c r="MQ25" s="74"/>
      <c r="MR25" s="74"/>
      <c r="MS25" s="74"/>
      <c r="MT25" s="74"/>
      <c r="MU25" s="74"/>
      <c r="MV25" s="74"/>
      <c r="MW25" s="74"/>
      <c r="MX25" s="74"/>
      <c r="MY25" s="74"/>
      <c r="MZ25" s="74"/>
      <c r="NA25" s="74"/>
      <c r="NB25" s="74"/>
      <c r="NC25" s="74"/>
      <c r="ND25" s="74"/>
      <c r="NE25" s="74"/>
      <c r="NF25" s="74"/>
      <c r="NG25" s="74"/>
      <c r="NH25" s="74"/>
      <c r="NI25" s="74"/>
      <c r="NJ25" s="74"/>
      <c r="NK25" s="74"/>
      <c r="NL25" s="74"/>
      <c r="NM25" s="74"/>
      <c r="NN25" s="74"/>
      <c r="NO25" s="74"/>
      <c r="NP25" s="74"/>
      <c r="NQ25" s="74"/>
      <c r="NR25" s="74"/>
      <c r="NS25" s="74"/>
      <c r="NT25" s="74"/>
      <c r="NU25" s="74"/>
      <c r="NV25" s="74"/>
      <c r="NW25" s="74"/>
      <c r="NX25" s="74"/>
      <c r="NY25" s="74"/>
      <c r="NZ25" s="74"/>
      <c r="OA25" s="74"/>
      <c r="OB25" s="74"/>
      <c r="OC25" s="74"/>
      <c r="OD25" s="74"/>
      <c r="OE25" s="74"/>
      <c r="OF25" s="74"/>
      <c r="OG25" s="74"/>
      <c r="OH25" s="74"/>
      <c r="OI25" s="74"/>
      <c r="OJ25" s="74"/>
      <c r="OK25" s="74"/>
      <c r="OL25" s="74"/>
      <c r="OM25" s="74"/>
      <c r="ON25" s="74"/>
      <c r="OO25" s="74"/>
      <c r="OP25" s="74"/>
      <c r="OQ25" s="74"/>
      <c r="OR25" s="74"/>
      <c r="OS25" s="74"/>
      <c r="OT25" s="74"/>
      <c r="OU25" s="74"/>
      <c r="OV25" s="74"/>
      <c r="OW25" s="74"/>
      <c r="OX25" s="74"/>
      <c r="OY25" s="74"/>
      <c r="OZ25" s="74"/>
      <c r="PA25" s="74"/>
      <c r="PB25" s="74"/>
      <c r="PC25" s="74"/>
      <c r="PD25" s="74"/>
      <c r="PE25" s="74"/>
      <c r="PF25" s="74"/>
      <c r="PG25" s="74"/>
      <c r="PH25" s="74"/>
      <c r="PI25" s="74"/>
      <c r="PJ25" s="74"/>
      <c r="PK25" s="74"/>
      <c r="PL25" s="74"/>
      <c r="PM25" s="74"/>
      <c r="PN25" s="74"/>
      <c r="PO25" s="74"/>
      <c r="PP25" s="74"/>
      <c r="PQ25" s="74"/>
      <c r="PR25" s="74"/>
      <c r="PS25" s="74"/>
      <c r="PT25" s="74"/>
      <c r="PU25" s="74"/>
      <c r="PV25" s="74"/>
      <c r="PW25" s="74"/>
      <c r="PX25" s="74"/>
      <c r="PY25" s="74"/>
      <c r="PZ25" s="74"/>
      <c r="QA25" s="74"/>
      <c r="QB25" s="74"/>
      <c r="QC25" s="74"/>
      <c r="QD25" s="74"/>
      <c r="QE25" s="74"/>
      <c r="QF25" s="74"/>
      <c r="QG25" s="74"/>
      <c r="QH25" s="74"/>
      <c r="QI25" s="74"/>
      <c r="QJ25" s="74"/>
      <c r="QK25" s="74"/>
      <c r="QL25" s="74"/>
      <c r="QM25" s="74"/>
      <c r="QN25" s="74"/>
      <c r="QO25" s="74"/>
      <c r="QP25" s="74"/>
      <c r="QQ25" s="74"/>
      <c r="QR25" s="74"/>
      <c r="QS25" s="74"/>
      <c r="QT25" s="74"/>
      <c r="QU25" s="74"/>
      <c r="QV25" s="74"/>
      <c r="QW25" s="74"/>
      <c r="QX25" s="74"/>
      <c r="QY25" s="74"/>
      <c r="QZ25" s="74"/>
      <c r="RA25" s="74"/>
      <c r="RB25" s="74"/>
      <c r="RC25" s="74"/>
      <c r="RD25" s="74"/>
      <c r="RE25" s="74"/>
      <c r="RF25" s="74"/>
      <c r="RG25" s="74"/>
      <c r="RH25" s="74"/>
      <c r="RI25" s="74"/>
      <c r="RJ25" s="74"/>
      <c r="RK25" s="74"/>
      <c r="RL25" s="74"/>
      <c r="RM25" s="74"/>
      <c r="RN25" s="74"/>
      <c r="RO25" s="74"/>
      <c r="RP25" s="74"/>
      <c r="RQ25" s="74"/>
      <c r="RR25" s="74"/>
      <c r="RS25" s="74"/>
      <c r="RT25" s="74"/>
      <c r="RU25" s="74"/>
      <c r="RV25" s="74"/>
      <c r="RW25" s="74"/>
      <c r="RX25" s="74"/>
      <c r="RY25" s="74"/>
      <c r="RZ25" s="74"/>
      <c r="SA25" s="74"/>
      <c r="SB25" s="74"/>
      <c r="SC25" s="74"/>
      <c r="SD25" s="74"/>
      <c r="SE25" s="74"/>
      <c r="SF25" s="74"/>
      <c r="SG25" s="74"/>
      <c r="SH25" s="74"/>
      <c r="SI25" s="74"/>
      <c r="SJ25" s="74"/>
      <c r="SK25" s="74"/>
      <c r="SL25" s="74"/>
      <c r="SM25" s="74"/>
      <c r="SN25" s="74"/>
      <c r="SO25" s="74"/>
      <c r="SP25" s="74"/>
      <c r="SQ25" s="74"/>
      <c r="SR25" s="74"/>
      <c r="SS25" s="74"/>
      <c r="ST25" s="74"/>
      <c r="SU25" s="74"/>
      <c r="SV25" s="74"/>
      <c r="SW25" s="74"/>
      <c r="SX25" s="74"/>
      <c r="SY25" s="74"/>
      <c r="SZ25" s="74"/>
      <c r="TA25" s="74"/>
      <c r="TB25" s="74"/>
      <c r="TC25" s="74"/>
      <c r="TD25" s="74"/>
      <c r="TE25" s="74"/>
      <c r="TF25" s="74"/>
      <c r="TG25" s="74"/>
      <c r="TH25" s="74"/>
      <c r="TI25" s="74"/>
      <c r="TJ25" s="74"/>
      <c r="TK25" s="74"/>
      <c r="TL25" s="74"/>
      <c r="TM25" s="74"/>
      <c r="TN25" s="74"/>
      <c r="TO25" s="74"/>
      <c r="TP25" s="74"/>
      <c r="TQ25" s="74"/>
      <c r="TR25" s="74"/>
      <c r="TS25" s="74"/>
      <c r="TT25" s="74"/>
      <c r="TU25" s="74"/>
      <c r="TV25" s="74"/>
      <c r="TW25" s="74"/>
      <c r="TX25" s="74"/>
      <c r="TY25" s="74"/>
      <c r="TZ25" s="74"/>
      <c r="UA25" s="74"/>
      <c r="UB25" s="74"/>
      <c r="UC25" s="74"/>
      <c r="UD25" s="74"/>
      <c r="UE25" s="74"/>
      <c r="UF25" s="74"/>
      <c r="UG25" s="74"/>
      <c r="UH25" s="74"/>
      <c r="UI25" s="74"/>
      <c r="UJ25" s="74"/>
      <c r="UK25" s="74"/>
      <c r="UL25" s="74"/>
      <c r="UM25" s="74"/>
      <c r="UN25" s="74"/>
      <c r="UO25" s="74"/>
      <c r="UP25" s="74"/>
      <c r="UQ25" s="74"/>
      <c r="UR25" s="74"/>
      <c r="US25" s="74"/>
      <c r="UT25" s="74"/>
      <c r="UU25" s="74"/>
      <c r="UV25" s="74"/>
      <c r="UW25" s="74"/>
      <c r="UX25" s="74"/>
      <c r="UY25" s="74"/>
      <c r="UZ25" s="74"/>
      <c r="VA25" s="74"/>
      <c r="VB25" s="74"/>
      <c r="VC25" s="74"/>
      <c r="VD25" s="74"/>
      <c r="VE25" s="74"/>
      <c r="VF25" s="74"/>
      <c r="VG25" s="74"/>
      <c r="VH25" s="74"/>
      <c r="VI25" s="74"/>
      <c r="VJ25" s="74"/>
      <c r="VK25" s="74"/>
      <c r="VL25" s="74"/>
      <c r="VM25" s="74"/>
      <c r="VN25" s="74"/>
      <c r="VO25" s="74"/>
      <c r="VP25" s="74"/>
      <c r="VQ25" s="74"/>
      <c r="VR25" s="74"/>
      <c r="VS25" s="74"/>
      <c r="VT25" s="74"/>
      <c r="VU25" s="74"/>
      <c r="VV25" s="74"/>
      <c r="VW25" s="74"/>
      <c r="VX25" s="74"/>
      <c r="VY25" s="74"/>
      <c r="VZ25" s="74"/>
      <c r="WA25" s="74"/>
      <c r="WB25" s="74"/>
      <c r="WC25" s="74"/>
      <c r="WD25" s="74"/>
      <c r="WE25" s="74"/>
      <c r="WF25" s="74"/>
      <c r="WG25" s="74"/>
      <c r="WH25" s="74"/>
      <c r="WI25" s="74"/>
      <c r="WJ25" s="74"/>
      <c r="WK25" s="74"/>
      <c r="WL25" s="74"/>
      <c r="WM25" s="74"/>
      <c r="WN25" s="74"/>
      <c r="WO25" s="74"/>
      <c r="WP25" s="74"/>
      <c r="WQ25" s="74"/>
      <c r="WR25" s="74"/>
      <c r="WS25" s="74"/>
      <c r="WT25" s="74"/>
      <c r="WU25" s="74"/>
      <c r="WV25" s="74"/>
      <c r="WW25" s="74"/>
      <c r="WX25" s="74"/>
      <c r="WY25" s="74"/>
      <c r="WZ25" s="74"/>
      <c r="XA25" s="74"/>
      <c r="XB25" s="74"/>
      <c r="XC25" s="74"/>
      <c r="XD25" s="74"/>
      <c r="XE25" s="74"/>
      <c r="XF25" s="74"/>
      <c r="XG25" s="74"/>
      <c r="XH25" s="74"/>
      <c r="XI25" s="74"/>
      <c r="XJ25" s="74"/>
      <c r="XK25" s="74"/>
      <c r="XL25" s="74"/>
      <c r="XM25" s="74"/>
      <c r="XN25" s="74"/>
      <c r="XO25" s="74"/>
      <c r="XP25" s="74"/>
      <c r="XQ25" s="74"/>
      <c r="XR25" s="74"/>
      <c r="XS25" s="74"/>
      <c r="XT25" s="74"/>
      <c r="XU25" s="74"/>
      <c r="XV25" s="74"/>
      <c r="XW25" s="74"/>
      <c r="XX25" s="74"/>
      <c r="XY25" s="74"/>
      <c r="XZ25" s="74"/>
      <c r="YA25" s="74"/>
      <c r="YB25" s="74"/>
      <c r="YC25" s="74"/>
      <c r="YD25" s="74"/>
      <c r="YE25" s="74"/>
      <c r="YF25" s="74"/>
      <c r="YG25" s="74"/>
      <c r="YH25" s="74"/>
      <c r="YI25" s="74"/>
      <c r="YJ25" s="74"/>
      <c r="YK25" s="74"/>
      <c r="YL25" s="74"/>
      <c r="YM25" s="74"/>
      <c r="YN25" s="74"/>
      <c r="YO25" s="74"/>
      <c r="YP25" s="74"/>
      <c r="YQ25" s="74"/>
      <c r="YR25" s="74"/>
      <c r="YS25" s="74"/>
      <c r="YT25" s="74"/>
      <c r="YU25" s="74"/>
      <c r="YV25" s="74"/>
      <c r="YW25" s="74"/>
      <c r="YX25" s="74"/>
      <c r="YY25" s="74"/>
      <c r="YZ25" s="74"/>
      <c r="ZA25" s="74"/>
      <c r="ZB25" s="74"/>
      <c r="ZC25" s="74"/>
      <c r="ZD25" s="74"/>
      <c r="ZE25" s="74"/>
      <c r="ZF25" s="74"/>
      <c r="ZG25" s="74"/>
      <c r="ZH25" s="74"/>
      <c r="ZI25" s="74"/>
      <c r="ZJ25" s="74"/>
      <c r="ZK25" s="74"/>
      <c r="ZL25" s="74"/>
      <c r="ZM25" s="74"/>
      <c r="ZN25" s="74"/>
      <c r="ZO25" s="74"/>
      <c r="ZP25" s="74"/>
      <c r="ZQ25" s="74"/>
      <c r="ZR25" s="74"/>
      <c r="ZS25" s="74"/>
      <c r="ZT25" s="74"/>
      <c r="ZU25" s="74"/>
      <c r="ZV25" s="74"/>
      <c r="ZW25" s="74"/>
      <c r="ZX25" s="74"/>
      <c r="ZY25" s="74"/>
      <c r="ZZ25" s="74"/>
      <c r="AAA25" s="74"/>
      <c r="AAB25" s="74"/>
      <c r="AAC25" s="74"/>
      <c r="AAD25" s="74"/>
      <c r="AAE25" s="74"/>
      <c r="AAF25" s="74"/>
      <c r="AAG25" s="74"/>
      <c r="AAH25" s="74"/>
      <c r="AAI25" s="74"/>
      <c r="AAJ25" s="74"/>
      <c r="AAK25" s="74"/>
      <c r="AAL25" s="74"/>
      <c r="AAM25" s="74"/>
      <c r="AAN25" s="74"/>
      <c r="AAO25" s="74"/>
      <c r="AAP25" s="74"/>
      <c r="AAQ25" s="74"/>
      <c r="AAR25" s="74"/>
      <c r="AAS25" s="74"/>
      <c r="AAT25" s="74"/>
      <c r="AAU25" s="74"/>
      <c r="AAV25" s="74"/>
      <c r="AAW25" s="74"/>
      <c r="AAX25" s="74"/>
      <c r="AAY25" s="74"/>
      <c r="AAZ25" s="74"/>
      <c r="ABA25" s="74"/>
      <c r="ABB25" s="74"/>
      <c r="ABC25" s="74"/>
      <c r="ABD25" s="74"/>
      <c r="ABE25" s="74"/>
      <c r="ABF25" s="74"/>
      <c r="ABG25" s="74"/>
      <c r="ABH25" s="74"/>
      <c r="ABI25" s="74"/>
      <c r="ABJ25" s="74"/>
      <c r="ABK25" s="74"/>
      <c r="ABL25" s="74"/>
      <c r="ABM25" s="74"/>
      <c r="ABN25" s="74"/>
      <c r="ABO25" s="74"/>
      <c r="ABP25" s="74"/>
      <c r="ABQ25" s="74"/>
      <c r="ABR25" s="74"/>
      <c r="ABS25" s="74"/>
      <c r="ABT25" s="74"/>
      <c r="ABU25" s="74"/>
      <c r="ABV25" s="74"/>
      <c r="ABW25" s="74"/>
      <c r="ABX25" s="74"/>
      <c r="ABY25" s="74"/>
      <c r="ABZ25" s="74"/>
      <c r="ACA25" s="74"/>
      <c r="ACB25" s="74"/>
      <c r="ACC25" s="74"/>
      <c r="ACD25" s="74"/>
      <c r="ACE25" s="74"/>
      <c r="ACF25" s="74"/>
      <c r="ACG25" s="74"/>
      <c r="ACH25" s="74"/>
      <c r="ACI25" s="74"/>
      <c r="ACJ25" s="74"/>
      <c r="ACK25" s="74"/>
      <c r="ACL25" s="74"/>
      <c r="ACM25" s="74"/>
      <c r="ACN25" s="74"/>
      <c r="ACO25" s="74"/>
      <c r="ACP25" s="74"/>
      <c r="ACQ25" s="74"/>
      <c r="ACR25" s="74"/>
      <c r="ACS25" s="74"/>
      <c r="ACT25" s="74"/>
      <c r="ACU25" s="74"/>
      <c r="ACV25" s="74"/>
      <c r="ACW25" s="74"/>
      <c r="ACX25" s="74"/>
      <c r="ACY25" s="74"/>
      <c r="ACZ25" s="74"/>
      <c r="ADA25" s="74"/>
      <c r="ADB25" s="74"/>
      <c r="ADC25" s="74"/>
      <c r="ADD25" s="74"/>
      <c r="ADE25" s="74"/>
      <c r="ADF25" s="74"/>
      <c r="ADG25" s="74"/>
      <c r="ADH25" s="74"/>
      <c r="ADI25" s="74"/>
      <c r="ADJ25" s="74"/>
      <c r="ADK25" s="74"/>
      <c r="ADL25" s="74"/>
      <c r="ADM25" s="74"/>
      <c r="ADN25" s="74"/>
      <c r="ADO25" s="74"/>
      <c r="ADP25" s="74"/>
      <c r="ADQ25" s="74"/>
      <c r="ADR25" s="74"/>
      <c r="ADS25" s="74"/>
      <c r="ADT25" s="74"/>
      <c r="ADU25" s="74"/>
      <c r="ADV25" s="74"/>
      <c r="ADW25" s="74"/>
      <c r="ADX25" s="74"/>
      <c r="ADY25" s="74"/>
      <c r="ADZ25" s="74"/>
      <c r="AEA25" s="74"/>
      <c r="AEB25" s="74"/>
      <c r="AEC25" s="74"/>
      <c r="AED25" s="74"/>
      <c r="AEE25" s="74"/>
      <c r="AEF25" s="74"/>
      <c r="AEG25" s="74"/>
      <c r="AEH25" s="74"/>
      <c r="AEI25" s="74"/>
      <c r="AEJ25" s="74"/>
      <c r="AEK25" s="74"/>
      <c r="AEL25" s="74"/>
      <c r="AEM25" s="74"/>
      <c r="AEN25" s="74"/>
      <c r="AEO25" s="74"/>
      <c r="AEP25" s="74"/>
      <c r="AEQ25" s="74"/>
      <c r="AER25" s="74"/>
      <c r="AES25" s="74"/>
      <c r="AET25" s="74"/>
      <c r="AEU25" s="74"/>
      <c r="AEV25" s="74"/>
      <c r="AEW25" s="74"/>
      <c r="AEX25" s="74"/>
      <c r="AEY25" s="74"/>
      <c r="AEZ25" s="74"/>
      <c r="AFA25" s="74"/>
      <c r="AFB25" s="74"/>
      <c r="AFC25" s="74"/>
      <c r="AFD25" s="74"/>
      <c r="AFE25" s="74"/>
      <c r="AFF25" s="74"/>
      <c r="AFG25" s="74"/>
      <c r="AFH25" s="74"/>
      <c r="AFI25" s="74"/>
      <c r="AFJ25" s="74"/>
      <c r="AFK25" s="74"/>
      <c r="AFL25" s="74"/>
      <c r="AFM25" s="74"/>
      <c r="AFN25" s="74"/>
      <c r="AFO25" s="74"/>
      <c r="AFP25" s="74"/>
      <c r="AFQ25" s="74"/>
      <c r="AFR25" s="74"/>
      <c r="AFS25" s="74"/>
      <c r="AFT25" s="74"/>
      <c r="AFU25" s="74"/>
      <c r="AFV25" s="74"/>
      <c r="AFW25" s="74"/>
      <c r="AFX25" s="74"/>
      <c r="AFY25" s="74"/>
      <c r="AFZ25" s="74"/>
      <c r="AGA25" s="74"/>
      <c r="AGB25" s="74"/>
      <c r="AGC25" s="74"/>
      <c r="AGD25" s="74"/>
      <c r="AGE25" s="74"/>
      <c r="AGF25" s="74"/>
      <c r="AGG25" s="74"/>
      <c r="AGH25" s="74"/>
      <c r="AGI25" s="74"/>
      <c r="AGJ25" s="74"/>
      <c r="AGK25" s="74"/>
      <c r="AGL25" s="74"/>
      <c r="AGM25" s="74"/>
      <c r="AGN25" s="74"/>
      <c r="AGO25" s="74"/>
      <c r="AGP25" s="74"/>
      <c r="AGQ25" s="74"/>
      <c r="AGR25" s="74"/>
      <c r="AGS25" s="74"/>
      <c r="AGT25" s="74"/>
      <c r="AGU25" s="74"/>
      <c r="AGV25" s="74"/>
      <c r="AGW25" s="74"/>
      <c r="AGX25" s="74"/>
      <c r="AGY25" s="74"/>
      <c r="AGZ25" s="74"/>
      <c r="AHA25" s="74"/>
      <c r="AHB25" s="74"/>
      <c r="AHC25" s="74"/>
      <c r="AHD25" s="74"/>
      <c r="AHE25" s="74"/>
      <c r="AHF25" s="74"/>
      <c r="AHG25" s="74"/>
      <c r="AHH25" s="74"/>
      <c r="AHI25" s="74"/>
      <c r="AHJ25" s="74"/>
      <c r="AHK25" s="74"/>
      <c r="AHL25" s="74"/>
      <c r="AHM25" s="74"/>
      <c r="AHN25" s="74"/>
      <c r="AHO25" s="74"/>
      <c r="AHP25" s="74"/>
      <c r="AHQ25" s="74"/>
      <c r="AHR25" s="74"/>
      <c r="AHS25" s="74"/>
      <c r="AHT25" s="74"/>
      <c r="AHU25" s="74"/>
      <c r="AHV25" s="74"/>
      <c r="AHW25" s="74"/>
      <c r="AHX25" s="74"/>
      <c r="AHY25" s="74"/>
      <c r="AHZ25" s="74"/>
      <c r="AIA25" s="74"/>
      <c r="AIB25" s="74"/>
      <c r="AIC25" s="74"/>
      <c r="AID25" s="74"/>
      <c r="AIE25" s="74"/>
      <c r="AIF25" s="74"/>
      <c r="AIG25" s="74"/>
      <c r="AIH25" s="74"/>
      <c r="AII25" s="74"/>
      <c r="AIJ25" s="74"/>
      <c r="AIK25" s="74"/>
      <c r="AIL25" s="74"/>
      <c r="AIM25" s="74"/>
      <c r="AIN25" s="74"/>
      <c r="AIO25" s="74"/>
      <c r="AIP25" s="74"/>
      <c r="AIQ25" s="74"/>
      <c r="AIR25" s="74"/>
      <c r="AIS25" s="74"/>
      <c r="AIT25" s="74"/>
      <c r="AIU25" s="74"/>
      <c r="AIV25" s="74"/>
      <c r="AIW25" s="74"/>
      <c r="AIX25" s="74"/>
      <c r="AIY25" s="74"/>
      <c r="AIZ25" s="74"/>
      <c r="AJA25" s="74"/>
      <c r="AJB25" s="74"/>
      <c r="AJC25" s="74"/>
      <c r="AJD25" s="74"/>
      <c r="AJE25" s="74"/>
      <c r="AJF25" s="74"/>
      <c r="AJG25" s="74"/>
      <c r="AJH25" s="74"/>
      <c r="AJI25" s="74"/>
      <c r="AJJ25" s="74"/>
      <c r="AJK25" s="74"/>
      <c r="AJL25" s="74"/>
      <c r="AJM25" s="74"/>
      <c r="AJN25" s="74"/>
      <c r="AJO25" s="74"/>
      <c r="AJP25" s="74"/>
      <c r="AJQ25" s="74"/>
      <c r="AJR25" s="74"/>
      <c r="AJS25" s="74"/>
      <c r="AJT25" s="74"/>
      <c r="AJU25" s="74"/>
      <c r="AJV25" s="74"/>
      <c r="AJW25" s="74"/>
      <c r="AJX25" s="74"/>
      <c r="AJY25" s="74"/>
      <c r="AJZ25" s="74"/>
      <c r="AKA25" s="74"/>
      <c r="AKB25" s="74"/>
      <c r="AKC25" s="74"/>
      <c r="AKD25" s="74"/>
      <c r="AKE25" s="74"/>
      <c r="AKF25" s="74"/>
      <c r="AKG25" s="74"/>
      <c r="AKH25" s="74"/>
      <c r="AKI25" s="74"/>
      <c r="AKJ25" s="74"/>
      <c r="AKK25" s="74"/>
      <c r="AKL25" s="74"/>
      <c r="AKM25" s="74"/>
      <c r="AKN25" s="74"/>
      <c r="AKO25" s="74"/>
      <c r="AKP25" s="74"/>
      <c r="AKQ25" s="74"/>
      <c r="AKR25" s="74"/>
      <c r="AKS25" s="74"/>
      <c r="AKT25" s="74"/>
      <c r="AKU25" s="74"/>
      <c r="AKV25" s="74"/>
      <c r="AKW25" s="74"/>
      <c r="AKX25" s="74"/>
      <c r="AKY25" s="74"/>
      <c r="AKZ25" s="74"/>
      <c r="ALA25" s="74"/>
      <c r="ALB25" s="74"/>
      <c r="ALC25" s="74"/>
      <c r="ALD25" s="74"/>
      <c r="ALE25" s="74"/>
      <c r="ALF25" s="74"/>
      <c r="ALG25" s="74"/>
      <c r="ALH25" s="74"/>
      <c r="ALI25" s="74"/>
      <c r="ALJ25" s="74"/>
      <c r="ALK25" s="74"/>
      <c r="ALL25" s="74"/>
      <c r="ALM25" s="74"/>
      <c r="ALN25" s="74"/>
      <c r="ALO25" s="74"/>
      <c r="ALP25" s="74"/>
      <c r="ALQ25" s="74"/>
      <c r="ALR25" s="74"/>
      <c r="ALS25" s="74"/>
      <c r="ALT25" s="74"/>
      <c r="ALU25" s="74"/>
      <c r="ALV25" s="74"/>
      <c r="ALW25" s="74"/>
      <c r="ALX25" s="74"/>
      <c r="ALY25" s="74"/>
      <c r="ALZ25" s="74"/>
      <c r="AMA25" s="74"/>
      <c r="AMB25" s="74"/>
      <c r="AMC25" s="74"/>
      <c r="AMD25" s="74"/>
      <c r="AME25" s="74"/>
      <c r="AMF25" s="74"/>
      <c r="AMG25" s="74"/>
      <c r="AMH25" s="74"/>
      <c r="AMI25" s="74"/>
      <c r="AMJ25" s="74"/>
      <c r="AMK25" s="74"/>
      <c r="AML25" s="74"/>
      <c r="AMM25" s="74"/>
      <c r="AMN25" s="74"/>
      <c r="AMO25" s="74"/>
      <c r="AMP25" s="74"/>
      <c r="AMQ25" s="74"/>
      <c r="AMR25" s="74"/>
      <c r="AMS25" s="74"/>
      <c r="AMT25" s="74"/>
      <c r="AMU25" s="74"/>
      <c r="AMV25" s="74"/>
      <c r="AMW25" s="74"/>
      <c r="AMX25" s="74"/>
      <c r="AMY25" s="74"/>
      <c r="AMZ25" s="74"/>
      <c r="ANA25" s="74"/>
      <c r="ANB25" s="74"/>
      <c r="ANC25" s="74"/>
    </row>
    <row r="26" spans="1:1043" s="1" customFormat="1" ht="18" customHeight="1" x14ac:dyDescent="0.25">
      <c r="A26" s="163" t="s">
        <v>27</v>
      </c>
      <c r="B26" s="164"/>
      <c r="C26" s="117"/>
      <c r="D26" s="117"/>
      <c r="E26" s="117"/>
      <c r="F26" s="118"/>
      <c r="G26" s="118"/>
      <c r="H26" s="119">
        <f>H28</f>
        <v>2279.2000000000003</v>
      </c>
      <c r="I26" s="119">
        <f t="shared" ref="I26:Q26" si="4">I28</f>
        <v>1730.2</v>
      </c>
      <c r="J26" s="119">
        <f t="shared" si="4"/>
        <v>1730.2</v>
      </c>
      <c r="K26" s="94">
        <f t="shared" si="4"/>
        <v>69</v>
      </c>
      <c r="L26" s="50">
        <f t="shared" si="4"/>
        <v>17209242.719999999</v>
      </c>
      <c r="M26" s="119">
        <f t="shared" si="4"/>
        <v>0</v>
      </c>
      <c r="N26" s="119">
        <f t="shared" si="4"/>
        <v>0</v>
      </c>
      <c r="O26" s="50">
        <f t="shared" si="4"/>
        <v>17209242.719999999</v>
      </c>
      <c r="P26" s="119">
        <f t="shared" si="4"/>
        <v>0</v>
      </c>
      <c r="Q26" s="119">
        <f t="shared" si="4"/>
        <v>0</v>
      </c>
      <c r="R26" s="117"/>
      <c r="S26" s="117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  <c r="IR26" s="74"/>
      <c r="IS26" s="74"/>
      <c r="IT26" s="74"/>
      <c r="IU26" s="74"/>
      <c r="IV26" s="74"/>
      <c r="IW26" s="74"/>
      <c r="IX26" s="74"/>
      <c r="IY26" s="74"/>
      <c r="IZ26" s="74"/>
      <c r="JA26" s="74"/>
      <c r="JB26" s="74"/>
      <c r="JC26" s="74"/>
      <c r="JD26" s="74"/>
      <c r="JE26" s="74"/>
      <c r="JF26" s="74"/>
      <c r="JG26" s="74"/>
      <c r="JH26" s="74"/>
      <c r="JI26" s="74"/>
      <c r="JJ26" s="74"/>
      <c r="JK26" s="74"/>
      <c r="JL26" s="74"/>
      <c r="JM26" s="74"/>
      <c r="JN26" s="74"/>
      <c r="JO26" s="74"/>
      <c r="JP26" s="74"/>
      <c r="JQ26" s="74"/>
      <c r="JR26" s="74"/>
      <c r="JS26" s="74"/>
      <c r="JT26" s="74"/>
      <c r="JU26" s="74"/>
      <c r="JV26" s="74"/>
      <c r="JW26" s="74"/>
      <c r="JX26" s="74"/>
      <c r="JY26" s="74"/>
      <c r="JZ26" s="74"/>
      <c r="KA26" s="74"/>
      <c r="KB26" s="74"/>
      <c r="KC26" s="74"/>
      <c r="KD26" s="74"/>
      <c r="KE26" s="74"/>
      <c r="KF26" s="74"/>
      <c r="KG26" s="74"/>
      <c r="KH26" s="74"/>
      <c r="KI26" s="74"/>
      <c r="KJ26" s="74"/>
      <c r="KK26" s="74"/>
      <c r="KL26" s="74"/>
      <c r="KM26" s="74"/>
      <c r="KN26" s="74"/>
      <c r="KO26" s="74"/>
      <c r="KP26" s="74"/>
      <c r="KQ26" s="74"/>
      <c r="KR26" s="74"/>
      <c r="KS26" s="74"/>
      <c r="KT26" s="74"/>
      <c r="KU26" s="74"/>
      <c r="KV26" s="74"/>
      <c r="KW26" s="74"/>
      <c r="KX26" s="74"/>
      <c r="KY26" s="74"/>
      <c r="KZ26" s="74"/>
      <c r="LA26" s="74"/>
      <c r="LB26" s="74"/>
      <c r="LC26" s="74"/>
      <c r="LD26" s="74"/>
      <c r="LE26" s="74"/>
      <c r="LF26" s="74"/>
      <c r="LG26" s="74"/>
      <c r="LH26" s="74"/>
      <c r="LI26" s="74"/>
      <c r="LJ26" s="74"/>
      <c r="LK26" s="74"/>
      <c r="LL26" s="74"/>
      <c r="LM26" s="74"/>
      <c r="LN26" s="74"/>
      <c r="LO26" s="74"/>
      <c r="LP26" s="74"/>
      <c r="LQ26" s="74"/>
      <c r="LR26" s="74"/>
      <c r="LS26" s="74"/>
      <c r="LT26" s="74"/>
      <c r="LU26" s="74"/>
      <c r="LV26" s="74"/>
      <c r="LW26" s="74"/>
      <c r="LX26" s="74"/>
      <c r="LY26" s="74"/>
      <c r="LZ26" s="74"/>
      <c r="MA26" s="74"/>
      <c r="MB26" s="74"/>
      <c r="MC26" s="74"/>
      <c r="MD26" s="74"/>
      <c r="ME26" s="74"/>
      <c r="MF26" s="74"/>
      <c r="MG26" s="74"/>
      <c r="MH26" s="74"/>
      <c r="MI26" s="74"/>
      <c r="MJ26" s="74"/>
      <c r="MK26" s="74"/>
      <c r="ML26" s="74"/>
      <c r="MM26" s="74"/>
      <c r="MN26" s="74"/>
      <c r="MO26" s="74"/>
      <c r="MP26" s="74"/>
      <c r="MQ26" s="74"/>
      <c r="MR26" s="74"/>
      <c r="MS26" s="74"/>
      <c r="MT26" s="74"/>
      <c r="MU26" s="74"/>
      <c r="MV26" s="74"/>
      <c r="MW26" s="74"/>
      <c r="MX26" s="74"/>
      <c r="MY26" s="74"/>
      <c r="MZ26" s="74"/>
      <c r="NA26" s="74"/>
      <c r="NB26" s="74"/>
      <c r="NC26" s="74"/>
      <c r="ND26" s="74"/>
      <c r="NE26" s="74"/>
      <c r="NF26" s="74"/>
      <c r="NG26" s="74"/>
      <c r="NH26" s="74"/>
      <c r="NI26" s="74"/>
      <c r="NJ26" s="74"/>
      <c r="NK26" s="74"/>
      <c r="NL26" s="74"/>
      <c r="NM26" s="74"/>
      <c r="NN26" s="74"/>
      <c r="NO26" s="74"/>
      <c r="NP26" s="74"/>
      <c r="NQ26" s="74"/>
      <c r="NR26" s="74"/>
      <c r="NS26" s="74"/>
      <c r="NT26" s="74"/>
      <c r="NU26" s="74"/>
      <c r="NV26" s="74"/>
      <c r="NW26" s="74"/>
      <c r="NX26" s="74"/>
      <c r="NY26" s="74"/>
      <c r="NZ26" s="74"/>
      <c r="OA26" s="74"/>
      <c r="OB26" s="74"/>
      <c r="OC26" s="74"/>
      <c r="OD26" s="74"/>
      <c r="OE26" s="74"/>
      <c r="OF26" s="74"/>
      <c r="OG26" s="74"/>
      <c r="OH26" s="74"/>
      <c r="OI26" s="74"/>
      <c r="OJ26" s="74"/>
      <c r="OK26" s="74"/>
      <c r="OL26" s="74"/>
      <c r="OM26" s="74"/>
      <c r="ON26" s="74"/>
      <c r="OO26" s="74"/>
      <c r="OP26" s="74"/>
      <c r="OQ26" s="74"/>
      <c r="OR26" s="74"/>
      <c r="OS26" s="74"/>
      <c r="OT26" s="74"/>
      <c r="OU26" s="74"/>
      <c r="OV26" s="74"/>
      <c r="OW26" s="74"/>
      <c r="OX26" s="74"/>
      <c r="OY26" s="74"/>
      <c r="OZ26" s="74"/>
      <c r="PA26" s="74"/>
      <c r="PB26" s="74"/>
      <c r="PC26" s="74"/>
      <c r="PD26" s="74"/>
      <c r="PE26" s="74"/>
      <c r="PF26" s="74"/>
      <c r="PG26" s="74"/>
      <c r="PH26" s="74"/>
      <c r="PI26" s="74"/>
      <c r="PJ26" s="74"/>
      <c r="PK26" s="74"/>
      <c r="PL26" s="74"/>
      <c r="PM26" s="74"/>
      <c r="PN26" s="74"/>
      <c r="PO26" s="74"/>
      <c r="PP26" s="74"/>
      <c r="PQ26" s="74"/>
      <c r="PR26" s="74"/>
      <c r="PS26" s="74"/>
      <c r="PT26" s="74"/>
      <c r="PU26" s="74"/>
      <c r="PV26" s="74"/>
      <c r="PW26" s="74"/>
      <c r="PX26" s="74"/>
      <c r="PY26" s="74"/>
      <c r="PZ26" s="74"/>
      <c r="QA26" s="74"/>
      <c r="QB26" s="74"/>
      <c r="QC26" s="74"/>
      <c r="QD26" s="74"/>
      <c r="QE26" s="74"/>
      <c r="QF26" s="74"/>
      <c r="QG26" s="74"/>
      <c r="QH26" s="74"/>
      <c r="QI26" s="74"/>
      <c r="QJ26" s="74"/>
      <c r="QK26" s="74"/>
      <c r="QL26" s="74"/>
      <c r="QM26" s="74"/>
      <c r="QN26" s="74"/>
      <c r="QO26" s="74"/>
      <c r="QP26" s="74"/>
      <c r="QQ26" s="74"/>
      <c r="QR26" s="74"/>
      <c r="QS26" s="74"/>
      <c r="QT26" s="74"/>
      <c r="QU26" s="74"/>
      <c r="QV26" s="74"/>
      <c r="QW26" s="74"/>
      <c r="QX26" s="74"/>
      <c r="QY26" s="74"/>
      <c r="QZ26" s="74"/>
      <c r="RA26" s="74"/>
      <c r="RB26" s="74"/>
      <c r="RC26" s="74"/>
      <c r="RD26" s="74"/>
      <c r="RE26" s="74"/>
      <c r="RF26" s="74"/>
      <c r="RG26" s="74"/>
      <c r="RH26" s="74"/>
      <c r="RI26" s="74"/>
      <c r="RJ26" s="74"/>
      <c r="RK26" s="74"/>
      <c r="RL26" s="74"/>
      <c r="RM26" s="74"/>
      <c r="RN26" s="74"/>
      <c r="RO26" s="74"/>
      <c r="RP26" s="74"/>
      <c r="RQ26" s="74"/>
      <c r="RR26" s="74"/>
      <c r="RS26" s="74"/>
      <c r="RT26" s="74"/>
      <c r="RU26" s="74"/>
      <c r="RV26" s="74"/>
      <c r="RW26" s="74"/>
      <c r="RX26" s="74"/>
      <c r="RY26" s="74"/>
      <c r="RZ26" s="74"/>
      <c r="SA26" s="74"/>
      <c r="SB26" s="74"/>
      <c r="SC26" s="74"/>
      <c r="SD26" s="74"/>
      <c r="SE26" s="74"/>
      <c r="SF26" s="74"/>
      <c r="SG26" s="74"/>
      <c r="SH26" s="74"/>
      <c r="SI26" s="74"/>
      <c r="SJ26" s="74"/>
      <c r="SK26" s="74"/>
      <c r="SL26" s="74"/>
      <c r="SM26" s="74"/>
      <c r="SN26" s="74"/>
      <c r="SO26" s="74"/>
      <c r="SP26" s="74"/>
      <c r="SQ26" s="74"/>
      <c r="SR26" s="74"/>
      <c r="SS26" s="74"/>
      <c r="ST26" s="74"/>
      <c r="SU26" s="74"/>
      <c r="SV26" s="74"/>
      <c r="SW26" s="74"/>
      <c r="SX26" s="74"/>
      <c r="SY26" s="74"/>
      <c r="SZ26" s="74"/>
      <c r="TA26" s="74"/>
      <c r="TB26" s="74"/>
      <c r="TC26" s="74"/>
      <c r="TD26" s="74"/>
      <c r="TE26" s="74"/>
      <c r="TF26" s="74"/>
      <c r="TG26" s="74"/>
      <c r="TH26" s="74"/>
      <c r="TI26" s="74"/>
      <c r="TJ26" s="74"/>
      <c r="TK26" s="74"/>
      <c r="TL26" s="74"/>
      <c r="TM26" s="74"/>
      <c r="TN26" s="74"/>
      <c r="TO26" s="74"/>
      <c r="TP26" s="74"/>
      <c r="TQ26" s="74"/>
      <c r="TR26" s="74"/>
      <c r="TS26" s="74"/>
      <c r="TT26" s="74"/>
      <c r="TU26" s="74"/>
      <c r="TV26" s="74"/>
      <c r="TW26" s="74"/>
      <c r="TX26" s="74"/>
      <c r="TY26" s="74"/>
      <c r="TZ26" s="74"/>
      <c r="UA26" s="74"/>
      <c r="UB26" s="74"/>
      <c r="UC26" s="74"/>
      <c r="UD26" s="74"/>
      <c r="UE26" s="74"/>
      <c r="UF26" s="74"/>
      <c r="UG26" s="74"/>
      <c r="UH26" s="74"/>
      <c r="UI26" s="74"/>
      <c r="UJ26" s="74"/>
      <c r="UK26" s="74"/>
      <c r="UL26" s="74"/>
      <c r="UM26" s="74"/>
      <c r="UN26" s="74"/>
      <c r="UO26" s="74"/>
      <c r="UP26" s="74"/>
      <c r="UQ26" s="74"/>
      <c r="UR26" s="74"/>
      <c r="US26" s="74"/>
      <c r="UT26" s="74"/>
      <c r="UU26" s="74"/>
      <c r="UV26" s="74"/>
      <c r="UW26" s="74"/>
      <c r="UX26" s="74"/>
      <c r="UY26" s="74"/>
      <c r="UZ26" s="74"/>
      <c r="VA26" s="74"/>
      <c r="VB26" s="74"/>
      <c r="VC26" s="74"/>
      <c r="VD26" s="74"/>
      <c r="VE26" s="74"/>
      <c r="VF26" s="74"/>
      <c r="VG26" s="74"/>
      <c r="VH26" s="74"/>
      <c r="VI26" s="74"/>
      <c r="VJ26" s="74"/>
      <c r="VK26" s="74"/>
      <c r="VL26" s="74"/>
      <c r="VM26" s="74"/>
      <c r="VN26" s="74"/>
      <c r="VO26" s="74"/>
      <c r="VP26" s="74"/>
      <c r="VQ26" s="74"/>
      <c r="VR26" s="74"/>
      <c r="VS26" s="74"/>
      <c r="VT26" s="74"/>
      <c r="VU26" s="74"/>
      <c r="VV26" s="74"/>
      <c r="VW26" s="74"/>
      <c r="VX26" s="74"/>
      <c r="VY26" s="74"/>
      <c r="VZ26" s="74"/>
      <c r="WA26" s="74"/>
      <c r="WB26" s="74"/>
      <c r="WC26" s="74"/>
      <c r="WD26" s="74"/>
      <c r="WE26" s="74"/>
      <c r="WF26" s="74"/>
      <c r="WG26" s="74"/>
      <c r="WH26" s="74"/>
      <c r="WI26" s="74"/>
      <c r="WJ26" s="74"/>
      <c r="WK26" s="74"/>
      <c r="WL26" s="74"/>
      <c r="WM26" s="74"/>
      <c r="WN26" s="74"/>
      <c r="WO26" s="74"/>
      <c r="WP26" s="74"/>
      <c r="WQ26" s="74"/>
      <c r="WR26" s="74"/>
      <c r="WS26" s="74"/>
      <c r="WT26" s="74"/>
      <c r="WU26" s="74"/>
      <c r="WV26" s="74"/>
      <c r="WW26" s="74"/>
      <c r="WX26" s="74"/>
      <c r="WY26" s="74"/>
      <c r="WZ26" s="74"/>
      <c r="XA26" s="74"/>
      <c r="XB26" s="74"/>
      <c r="XC26" s="74"/>
      <c r="XD26" s="74"/>
      <c r="XE26" s="74"/>
      <c r="XF26" s="74"/>
      <c r="XG26" s="74"/>
      <c r="XH26" s="74"/>
      <c r="XI26" s="74"/>
      <c r="XJ26" s="74"/>
      <c r="XK26" s="74"/>
      <c r="XL26" s="74"/>
      <c r="XM26" s="74"/>
      <c r="XN26" s="74"/>
      <c r="XO26" s="74"/>
      <c r="XP26" s="74"/>
      <c r="XQ26" s="74"/>
      <c r="XR26" s="74"/>
      <c r="XS26" s="74"/>
      <c r="XT26" s="74"/>
      <c r="XU26" s="74"/>
      <c r="XV26" s="74"/>
      <c r="XW26" s="74"/>
      <c r="XX26" s="74"/>
      <c r="XY26" s="74"/>
      <c r="XZ26" s="74"/>
      <c r="YA26" s="74"/>
      <c r="YB26" s="74"/>
      <c r="YC26" s="74"/>
      <c r="YD26" s="74"/>
      <c r="YE26" s="74"/>
      <c r="YF26" s="74"/>
      <c r="YG26" s="74"/>
      <c r="YH26" s="74"/>
      <c r="YI26" s="74"/>
      <c r="YJ26" s="74"/>
      <c r="YK26" s="74"/>
      <c r="YL26" s="74"/>
      <c r="YM26" s="74"/>
      <c r="YN26" s="74"/>
      <c r="YO26" s="74"/>
      <c r="YP26" s="74"/>
      <c r="YQ26" s="74"/>
      <c r="YR26" s="74"/>
      <c r="YS26" s="74"/>
      <c r="YT26" s="74"/>
      <c r="YU26" s="74"/>
      <c r="YV26" s="74"/>
      <c r="YW26" s="74"/>
      <c r="YX26" s="74"/>
      <c r="YY26" s="74"/>
      <c r="YZ26" s="74"/>
      <c r="ZA26" s="74"/>
      <c r="ZB26" s="74"/>
      <c r="ZC26" s="74"/>
      <c r="ZD26" s="74"/>
      <c r="ZE26" s="74"/>
      <c r="ZF26" s="74"/>
      <c r="ZG26" s="74"/>
      <c r="ZH26" s="74"/>
      <c r="ZI26" s="74"/>
      <c r="ZJ26" s="74"/>
      <c r="ZK26" s="74"/>
      <c r="ZL26" s="74"/>
      <c r="ZM26" s="74"/>
      <c r="ZN26" s="74"/>
      <c r="ZO26" s="74"/>
      <c r="ZP26" s="74"/>
      <c r="ZQ26" s="74"/>
      <c r="ZR26" s="74"/>
      <c r="ZS26" s="74"/>
      <c r="ZT26" s="74"/>
      <c r="ZU26" s="74"/>
      <c r="ZV26" s="74"/>
      <c r="ZW26" s="74"/>
      <c r="ZX26" s="74"/>
      <c r="ZY26" s="74"/>
      <c r="ZZ26" s="74"/>
      <c r="AAA26" s="74"/>
      <c r="AAB26" s="74"/>
      <c r="AAC26" s="74"/>
      <c r="AAD26" s="74"/>
      <c r="AAE26" s="74"/>
      <c r="AAF26" s="74"/>
      <c r="AAG26" s="74"/>
      <c r="AAH26" s="74"/>
      <c r="AAI26" s="74"/>
      <c r="AAJ26" s="74"/>
      <c r="AAK26" s="74"/>
      <c r="AAL26" s="74"/>
      <c r="AAM26" s="74"/>
      <c r="AAN26" s="74"/>
      <c r="AAO26" s="74"/>
      <c r="AAP26" s="74"/>
      <c r="AAQ26" s="74"/>
      <c r="AAR26" s="74"/>
      <c r="AAS26" s="74"/>
      <c r="AAT26" s="74"/>
      <c r="AAU26" s="74"/>
      <c r="AAV26" s="74"/>
      <c r="AAW26" s="74"/>
      <c r="AAX26" s="74"/>
      <c r="AAY26" s="74"/>
      <c r="AAZ26" s="74"/>
      <c r="ABA26" s="74"/>
      <c r="ABB26" s="74"/>
      <c r="ABC26" s="74"/>
      <c r="ABD26" s="74"/>
      <c r="ABE26" s="74"/>
      <c r="ABF26" s="74"/>
      <c r="ABG26" s="74"/>
      <c r="ABH26" s="74"/>
      <c r="ABI26" s="74"/>
      <c r="ABJ26" s="74"/>
      <c r="ABK26" s="74"/>
      <c r="ABL26" s="74"/>
      <c r="ABM26" s="74"/>
      <c r="ABN26" s="74"/>
      <c r="ABO26" s="74"/>
      <c r="ABP26" s="74"/>
      <c r="ABQ26" s="74"/>
      <c r="ABR26" s="74"/>
      <c r="ABS26" s="74"/>
      <c r="ABT26" s="74"/>
      <c r="ABU26" s="74"/>
      <c r="ABV26" s="74"/>
      <c r="ABW26" s="74"/>
      <c r="ABX26" s="74"/>
      <c r="ABY26" s="74"/>
      <c r="ABZ26" s="74"/>
      <c r="ACA26" s="74"/>
      <c r="ACB26" s="74"/>
      <c r="ACC26" s="74"/>
      <c r="ACD26" s="74"/>
      <c r="ACE26" s="74"/>
      <c r="ACF26" s="74"/>
      <c r="ACG26" s="74"/>
      <c r="ACH26" s="74"/>
      <c r="ACI26" s="74"/>
      <c r="ACJ26" s="74"/>
      <c r="ACK26" s="74"/>
      <c r="ACL26" s="74"/>
      <c r="ACM26" s="74"/>
      <c r="ACN26" s="74"/>
      <c r="ACO26" s="74"/>
      <c r="ACP26" s="74"/>
      <c r="ACQ26" s="74"/>
      <c r="ACR26" s="74"/>
      <c r="ACS26" s="74"/>
      <c r="ACT26" s="74"/>
      <c r="ACU26" s="74"/>
      <c r="ACV26" s="74"/>
      <c r="ACW26" s="74"/>
      <c r="ACX26" s="74"/>
      <c r="ACY26" s="74"/>
      <c r="ACZ26" s="74"/>
      <c r="ADA26" s="74"/>
      <c r="ADB26" s="74"/>
      <c r="ADC26" s="74"/>
      <c r="ADD26" s="74"/>
      <c r="ADE26" s="74"/>
      <c r="ADF26" s="74"/>
      <c r="ADG26" s="74"/>
      <c r="ADH26" s="74"/>
      <c r="ADI26" s="74"/>
      <c r="ADJ26" s="74"/>
      <c r="ADK26" s="74"/>
      <c r="ADL26" s="74"/>
      <c r="ADM26" s="74"/>
      <c r="ADN26" s="74"/>
      <c r="ADO26" s="74"/>
      <c r="ADP26" s="74"/>
      <c r="ADQ26" s="74"/>
      <c r="ADR26" s="74"/>
      <c r="ADS26" s="74"/>
      <c r="ADT26" s="74"/>
      <c r="ADU26" s="74"/>
      <c r="ADV26" s="74"/>
      <c r="ADW26" s="74"/>
      <c r="ADX26" s="74"/>
      <c r="ADY26" s="74"/>
      <c r="ADZ26" s="74"/>
      <c r="AEA26" s="74"/>
      <c r="AEB26" s="74"/>
      <c r="AEC26" s="74"/>
      <c r="AED26" s="74"/>
      <c r="AEE26" s="74"/>
      <c r="AEF26" s="74"/>
      <c r="AEG26" s="74"/>
      <c r="AEH26" s="74"/>
      <c r="AEI26" s="74"/>
      <c r="AEJ26" s="74"/>
      <c r="AEK26" s="74"/>
      <c r="AEL26" s="74"/>
      <c r="AEM26" s="74"/>
      <c r="AEN26" s="74"/>
      <c r="AEO26" s="74"/>
      <c r="AEP26" s="74"/>
      <c r="AEQ26" s="74"/>
      <c r="AER26" s="74"/>
      <c r="AES26" s="74"/>
      <c r="AET26" s="74"/>
      <c r="AEU26" s="74"/>
      <c r="AEV26" s="74"/>
      <c r="AEW26" s="74"/>
      <c r="AEX26" s="74"/>
      <c r="AEY26" s="74"/>
      <c r="AEZ26" s="74"/>
      <c r="AFA26" s="74"/>
      <c r="AFB26" s="74"/>
      <c r="AFC26" s="74"/>
      <c r="AFD26" s="74"/>
      <c r="AFE26" s="74"/>
      <c r="AFF26" s="74"/>
      <c r="AFG26" s="74"/>
      <c r="AFH26" s="74"/>
      <c r="AFI26" s="74"/>
      <c r="AFJ26" s="74"/>
      <c r="AFK26" s="74"/>
      <c r="AFL26" s="74"/>
      <c r="AFM26" s="74"/>
      <c r="AFN26" s="74"/>
      <c r="AFO26" s="74"/>
      <c r="AFP26" s="74"/>
      <c r="AFQ26" s="74"/>
      <c r="AFR26" s="74"/>
      <c r="AFS26" s="74"/>
      <c r="AFT26" s="74"/>
      <c r="AFU26" s="74"/>
      <c r="AFV26" s="74"/>
      <c r="AFW26" s="74"/>
      <c r="AFX26" s="74"/>
      <c r="AFY26" s="74"/>
      <c r="AFZ26" s="74"/>
      <c r="AGA26" s="74"/>
      <c r="AGB26" s="74"/>
      <c r="AGC26" s="74"/>
      <c r="AGD26" s="74"/>
      <c r="AGE26" s="74"/>
      <c r="AGF26" s="74"/>
      <c r="AGG26" s="74"/>
      <c r="AGH26" s="74"/>
      <c r="AGI26" s="74"/>
      <c r="AGJ26" s="74"/>
      <c r="AGK26" s="74"/>
      <c r="AGL26" s="74"/>
      <c r="AGM26" s="74"/>
      <c r="AGN26" s="74"/>
      <c r="AGO26" s="74"/>
      <c r="AGP26" s="74"/>
      <c r="AGQ26" s="74"/>
      <c r="AGR26" s="74"/>
      <c r="AGS26" s="74"/>
      <c r="AGT26" s="74"/>
      <c r="AGU26" s="74"/>
      <c r="AGV26" s="74"/>
      <c r="AGW26" s="74"/>
      <c r="AGX26" s="74"/>
      <c r="AGY26" s="74"/>
      <c r="AGZ26" s="74"/>
      <c r="AHA26" s="74"/>
      <c r="AHB26" s="74"/>
      <c r="AHC26" s="74"/>
      <c r="AHD26" s="74"/>
      <c r="AHE26" s="74"/>
      <c r="AHF26" s="74"/>
      <c r="AHG26" s="74"/>
      <c r="AHH26" s="74"/>
      <c r="AHI26" s="74"/>
      <c r="AHJ26" s="74"/>
      <c r="AHK26" s="74"/>
      <c r="AHL26" s="74"/>
      <c r="AHM26" s="74"/>
      <c r="AHN26" s="74"/>
      <c r="AHO26" s="74"/>
      <c r="AHP26" s="74"/>
      <c r="AHQ26" s="74"/>
      <c r="AHR26" s="74"/>
      <c r="AHS26" s="74"/>
      <c r="AHT26" s="74"/>
      <c r="AHU26" s="74"/>
      <c r="AHV26" s="74"/>
      <c r="AHW26" s="74"/>
      <c r="AHX26" s="74"/>
      <c r="AHY26" s="74"/>
      <c r="AHZ26" s="74"/>
      <c r="AIA26" s="74"/>
      <c r="AIB26" s="74"/>
      <c r="AIC26" s="74"/>
      <c r="AID26" s="74"/>
      <c r="AIE26" s="74"/>
      <c r="AIF26" s="74"/>
      <c r="AIG26" s="74"/>
      <c r="AIH26" s="74"/>
      <c r="AII26" s="74"/>
      <c r="AIJ26" s="74"/>
      <c r="AIK26" s="74"/>
      <c r="AIL26" s="74"/>
      <c r="AIM26" s="74"/>
      <c r="AIN26" s="74"/>
      <c r="AIO26" s="74"/>
      <c r="AIP26" s="74"/>
      <c r="AIQ26" s="74"/>
      <c r="AIR26" s="74"/>
      <c r="AIS26" s="74"/>
      <c r="AIT26" s="74"/>
      <c r="AIU26" s="74"/>
      <c r="AIV26" s="74"/>
      <c r="AIW26" s="74"/>
      <c r="AIX26" s="74"/>
      <c r="AIY26" s="74"/>
      <c r="AIZ26" s="74"/>
      <c r="AJA26" s="74"/>
      <c r="AJB26" s="74"/>
      <c r="AJC26" s="74"/>
      <c r="AJD26" s="74"/>
      <c r="AJE26" s="74"/>
      <c r="AJF26" s="74"/>
      <c r="AJG26" s="74"/>
      <c r="AJH26" s="74"/>
      <c r="AJI26" s="74"/>
      <c r="AJJ26" s="74"/>
      <c r="AJK26" s="74"/>
      <c r="AJL26" s="74"/>
      <c r="AJM26" s="74"/>
      <c r="AJN26" s="74"/>
      <c r="AJO26" s="74"/>
      <c r="AJP26" s="74"/>
      <c r="AJQ26" s="74"/>
      <c r="AJR26" s="74"/>
      <c r="AJS26" s="74"/>
      <c r="AJT26" s="74"/>
      <c r="AJU26" s="74"/>
      <c r="AJV26" s="74"/>
      <c r="AJW26" s="74"/>
      <c r="AJX26" s="74"/>
      <c r="AJY26" s="74"/>
      <c r="AJZ26" s="74"/>
      <c r="AKA26" s="74"/>
      <c r="AKB26" s="74"/>
      <c r="AKC26" s="74"/>
      <c r="AKD26" s="74"/>
      <c r="AKE26" s="74"/>
      <c r="AKF26" s="74"/>
      <c r="AKG26" s="74"/>
      <c r="AKH26" s="74"/>
      <c r="AKI26" s="74"/>
      <c r="AKJ26" s="74"/>
      <c r="AKK26" s="74"/>
      <c r="AKL26" s="74"/>
      <c r="AKM26" s="74"/>
      <c r="AKN26" s="74"/>
      <c r="AKO26" s="74"/>
      <c r="AKP26" s="74"/>
      <c r="AKQ26" s="74"/>
      <c r="AKR26" s="74"/>
      <c r="AKS26" s="74"/>
      <c r="AKT26" s="74"/>
      <c r="AKU26" s="74"/>
      <c r="AKV26" s="74"/>
      <c r="AKW26" s="74"/>
      <c r="AKX26" s="74"/>
      <c r="AKY26" s="74"/>
      <c r="AKZ26" s="74"/>
      <c r="ALA26" s="74"/>
      <c r="ALB26" s="74"/>
      <c r="ALC26" s="74"/>
      <c r="ALD26" s="74"/>
      <c r="ALE26" s="74"/>
      <c r="ALF26" s="74"/>
      <c r="ALG26" s="74"/>
      <c r="ALH26" s="74"/>
      <c r="ALI26" s="74"/>
      <c r="ALJ26" s="74"/>
      <c r="ALK26" s="74"/>
      <c r="ALL26" s="74"/>
      <c r="ALM26" s="74"/>
      <c r="ALN26" s="74"/>
      <c r="ALO26" s="74"/>
      <c r="ALP26" s="74"/>
      <c r="ALQ26" s="74"/>
      <c r="ALR26" s="74"/>
      <c r="ALS26" s="74"/>
      <c r="ALT26" s="74"/>
      <c r="ALU26" s="74"/>
      <c r="ALV26" s="74"/>
      <c r="ALW26" s="74"/>
      <c r="ALX26" s="74"/>
      <c r="ALY26" s="74"/>
      <c r="ALZ26" s="74"/>
      <c r="AMA26" s="74"/>
      <c r="AMB26" s="74"/>
      <c r="AMC26" s="74"/>
      <c r="AMD26" s="74"/>
      <c r="AME26" s="74"/>
      <c r="AMF26" s="74"/>
      <c r="AMG26" s="74"/>
      <c r="AMH26" s="74"/>
      <c r="AMI26" s="74"/>
      <c r="AMJ26" s="74"/>
      <c r="AMK26" s="74"/>
      <c r="AML26" s="74"/>
      <c r="AMM26" s="74"/>
      <c r="AMN26" s="74"/>
      <c r="AMO26" s="74"/>
      <c r="AMP26" s="74"/>
      <c r="AMQ26" s="74"/>
      <c r="AMR26" s="74"/>
      <c r="AMS26" s="74"/>
      <c r="AMT26" s="74"/>
      <c r="AMU26" s="74"/>
      <c r="AMV26" s="74"/>
      <c r="AMW26" s="74"/>
      <c r="AMX26" s="74"/>
      <c r="AMY26" s="74"/>
      <c r="AMZ26" s="74"/>
      <c r="ANA26" s="74"/>
      <c r="ANB26" s="74"/>
      <c r="ANC26" s="74"/>
    </row>
    <row r="27" spans="1:1043" s="1" customFormat="1" ht="18" customHeight="1" x14ac:dyDescent="0.25">
      <c r="A27" s="169" t="s">
        <v>95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15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  <c r="IR27" s="74"/>
      <c r="IS27" s="74"/>
      <c r="IT27" s="74"/>
      <c r="IU27" s="74"/>
      <c r="IV27" s="74"/>
      <c r="IW27" s="74"/>
      <c r="IX27" s="74"/>
      <c r="IY27" s="74"/>
      <c r="IZ27" s="74"/>
      <c r="JA27" s="74"/>
      <c r="JB27" s="74"/>
      <c r="JC27" s="74"/>
      <c r="JD27" s="74"/>
      <c r="JE27" s="74"/>
      <c r="JF27" s="74"/>
      <c r="JG27" s="74"/>
      <c r="JH27" s="74"/>
      <c r="JI27" s="74"/>
      <c r="JJ27" s="74"/>
      <c r="JK27" s="74"/>
      <c r="JL27" s="74"/>
      <c r="JM27" s="74"/>
      <c r="JN27" s="74"/>
      <c r="JO27" s="74"/>
      <c r="JP27" s="74"/>
      <c r="JQ27" s="74"/>
      <c r="JR27" s="74"/>
      <c r="JS27" s="74"/>
      <c r="JT27" s="74"/>
      <c r="JU27" s="74"/>
      <c r="JV27" s="74"/>
      <c r="JW27" s="74"/>
      <c r="JX27" s="74"/>
      <c r="JY27" s="74"/>
      <c r="JZ27" s="74"/>
      <c r="KA27" s="74"/>
      <c r="KB27" s="74"/>
      <c r="KC27" s="74"/>
      <c r="KD27" s="74"/>
      <c r="KE27" s="74"/>
      <c r="KF27" s="74"/>
      <c r="KG27" s="74"/>
      <c r="KH27" s="74"/>
      <c r="KI27" s="74"/>
      <c r="KJ27" s="74"/>
      <c r="KK27" s="74"/>
      <c r="KL27" s="74"/>
      <c r="KM27" s="74"/>
      <c r="KN27" s="74"/>
      <c r="KO27" s="74"/>
      <c r="KP27" s="74"/>
      <c r="KQ27" s="74"/>
      <c r="KR27" s="74"/>
      <c r="KS27" s="74"/>
      <c r="KT27" s="74"/>
      <c r="KU27" s="74"/>
      <c r="KV27" s="74"/>
      <c r="KW27" s="74"/>
      <c r="KX27" s="74"/>
      <c r="KY27" s="74"/>
      <c r="KZ27" s="74"/>
      <c r="LA27" s="74"/>
      <c r="LB27" s="74"/>
      <c r="LC27" s="74"/>
      <c r="LD27" s="74"/>
      <c r="LE27" s="74"/>
      <c r="LF27" s="74"/>
      <c r="LG27" s="74"/>
      <c r="LH27" s="74"/>
      <c r="LI27" s="74"/>
      <c r="LJ27" s="74"/>
      <c r="LK27" s="74"/>
      <c r="LL27" s="74"/>
      <c r="LM27" s="74"/>
      <c r="LN27" s="74"/>
      <c r="LO27" s="74"/>
      <c r="LP27" s="74"/>
      <c r="LQ27" s="74"/>
      <c r="LR27" s="74"/>
      <c r="LS27" s="74"/>
      <c r="LT27" s="74"/>
      <c r="LU27" s="74"/>
      <c r="LV27" s="74"/>
      <c r="LW27" s="74"/>
      <c r="LX27" s="74"/>
      <c r="LY27" s="74"/>
      <c r="LZ27" s="74"/>
      <c r="MA27" s="74"/>
      <c r="MB27" s="74"/>
      <c r="MC27" s="74"/>
      <c r="MD27" s="74"/>
      <c r="ME27" s="74"/>
      <c r="MF27" s="74"/>
      <c r="MG27" s="74"/>
      <c r="MH27" s="74"/>
      <c r="MI27" s="74"/>
      <c r="MJ27" s="74"/>
      <c r="MK27" s="74"/>
      <c r="ML27" s="74"/>
      <c r="MM27" s="74"/>
      <c r="MN27" s="74"/>
      <c r="MO27" s="74"/>
      <c r="MP27" s="74"/>
      <c r="MQ27" s="74"/>
      <c r="MR27" s="74"/>
      <c r="MS27" s="74"/>
      <c r="MT27" s="74"/>
      <c r="MU27" s="74"/>
      <c r="MV27" s="74"/>
      <c r="MW27" s="74"/>
      <c r="MX27" s="74"/>
      <c r="MY27" s="74"/>
      <c r="MZ27" s="74"/>
      <c r="NA27" s="74"/>
      <c r="NB27" s="74"/>
      <c r="NC27" s="74"/>
      <c r="ND27" s="74"/>
      <c r="NE27" s="74"/>
      <c r="NF27" s="74"/>
      <c r="NG27" s="74"/>
      <c r="NH27" s="74"/>
      <c r="NI27" s="74"/>
      <c r="NJ27" s="74"/>
      <c r="NK27" s="74"/>
      <c r="NL27" s="74"/>
      <c r="NM27" s="74"/>
      <c r="NN27" s="74"/>
      <c r="NO27" s="74"/>
      <c r="NP27" s="74"/>
      <c r="NQ27" s="74"/>
      <c r="NR27" s="74"/>
      <c r="NS27" s="74"/>
      <c r="NT27" s="74"/>
      <c r="NU27" s="74"/>
      <c r="NV27" s="74"/>
      <c r="NW27" s="74"/>
      <c r="NX27" s="74"/>
      <c r="NY27" s="74"/>
      <c r="NZ27" s="74"/>
      <c r="OA27" s="74"/>
      <c r="OB27" s="74"/>
      <c r="OC27" s="74"/>
      <c r="OD27" s="74"/>
      <c r="OE27" s="74"/>
      <c r="OF27" s="74"/>
      <c r="OG27" s="74"/>
      <c r="OH27" s="74"/>
      <c r="OI27" s="74"/>
      <c r="OJ27" s="74"/>
      <c r="OK27" s="74"/>
      <c r="OL27" s="74"/>
      <c r="OM27" s="74"/>
      <c r="ON27" s="74"/>
      <c r="OO27" s="74"/>
      <c r="OP27" s="74"/>
      <c r="OQ27" s="74"/>
      <c r="OR27" s="74"/>
      <c r="OS27" s="74"/>
      <c r="OT27" s="74"/>
      <c r="OU27" s="74"/>
      <c r="OV27" s="74"/>
      <c r="OW27" s="74"/>
      <c r="OX27" s="74"/>
      <c r="OY27" s="74"/>
      <c r="OZ27" s="74"/>
      <c r="PA27" s="74"/>
      <c r="PB27" s="74"/>
      <c r="PC27" s="74"/>
      <c r="PD27" s="74"/>
      <c r="PE27" s="74"/>
      <c r="PF27" s="74"/>
      <c r="PG27" s="74"/>
      <c r="PH27" s="74"/>
      <c r="PI27" s="74"/>
      <c r="PJ27" s="74"/>
      <c r="PK27" s="74"/>
      <c r="PL27" s="74"/>
      <c r="PM27" s="74"/>
      <c r="PN27" s="74"/>
      <c r="PO27" s="74"/>
      <c r="PP27" s="74"/>
      <c r="PQ27" s="74"/>
      <c r="PR27" s="74"/>
      <c r="PS27" s="74"/>
      <c r="PT27" s="74"/>
      <c r="PU27" s="74"/>
      <c r="PV27" s="74"/>
      <c r="PW27" s="74"/>
      <c r="PX27" s="74"/>
      <c r="PY27" s="74"/>
      <c r="PZ27" s="74"/>
      <c r="QA27" s="74"/>
      <c r="QB27" s="74"/>
      <c r="QC27" s="74"/>
      <c r="QD27" s="74"/>
      <c r="QE27" s="74"/>
      <c r="QF27" s="74"/>
      <c r="QG27" s="74"/>
      <c r="QH27" s="74"/>
      <c r="QI27" s="74"/>
      <c r="QJ27" s="74"/>
      <c r="QK27" s="74"/>
      <c r="QL27" s="74"/>
      <c r="QM27" s="74"/>
      <c r="QN27" s="74"/>
      <c r="QO27" s="74"/>
      <c r="QP27" s="74"/>
      <c r="QQ27" s="74"/>
      <c r="QR27" s="74"/>
      <c r="QS27" s="74"/>
      <c r="QT27" s="74"/>
      <c r="QU27" s="74"/>
      <c r="QV27" s="74"/>
      <c r="QW27" s="74"/>
      <c r="QX27" s="74"/>
      <c r="QY27" s="74"/>
      <c r="QZ27" s="74"/>
      <c r="RA27" s="74"/>
      <c r="RB27" s="74"/>
      <c r="RC27" s="74"/>
      <c r="RD27" s="74"/>
      <c r="RE27" s="74"/>
      <c r="RF27" s="74"/>
      <c r="RG27" s="74"/>
      <c r="RH27" s="74"/>
      <c r="RI27" s="74"/>
      <c r="RJ27" s="74"/>
      <c r="RK27" s="74"/>
      <c r="RL27" s="74"/>
      <c r="RM27" s="74"/>
      <c r="RN27" s="74"/>
      <c r="RO27" s="74"/>
      <c r="RP27" s="74"/>
      <c r="RQ27" s="74"/>
      <c r="RR27" s="74"/>
      <c r="RS27" s="74"/>
      <c r="RT27" s="74"/>
      <c r="RU27" s="74"/>
      <c r="RV27" s="74"/>
      <c r="RW27" s="74"/>
      <c r="RX27" s="74"/>
      <c r="RY27" s="74"/>
      <c r="RZ27" s="74"/>
      <c r="SA27" s="74"/>
      <c r="SB27" s="74"/>
      <c r="SC27" s="74"/>
      <c r="SD27" s="74"/>
      <c r="SE27" s="74"/>
      <c r="SF27" s="74"/>
      <c r="SG27" s="74"/>
      <c r="SH27" s="74"/>
      <c r="SI27" s="74"/>
      <c r="SJ27" s="74"/>
      <c r="SK27" s="74"/>
      <c r="SL27" s="74"/>
      <c r="SM27" s="74"/>
      <c r="SN27" s="74"/>
      <c r="SO27" s="74"/>
      <c r="SP27" s="74"/>
      <c r="SQ27" s="74"/>
      <c r="SR27" s="74"/>
      <c r="SS27" s="74"/>
      <c r="ST27" s="74"/>
      <c r="SU27" s="74"/>
      <c r="SV27" s="74"/>
      <c r="SW27" s="74"/>
      <c r="SX27" s="74"/>
      <c r="SY27" s="74"/>
      <c r="SZ27" s="74"/>
      <c r="TA27" s="74"/>
      <c r="TB27" s="74"/>
      <c r="TC27" s="74"/>
      <c r="TD27" s="74"/>
      <c r="TE27" s="74"/>
      <c r="TF27" s="74"/>
      <c r="TG27" s="74"/>
      <c r="TH27" s="74"/>
      <c r="TI27" s="74"/>
      <c r="TJ27" s="74"/>
      <c r="TK27" s="74"/>
      <c r="TL27" s="74"/>
      <c r="TM27" s="74"/>
      <c r="TN27" s="74"/>
      <c r="TO27" s="74"/>
      <c r="TP27" s="74"/>
      <c r="TQ27" s="74"/>
      <c r="TR27" s="74"/>
      <c r="TS27" s="74"/>
      <c r="TT27" s="74"/>
      <c r="TU27" s="74"/>
      <c r="TV27" s="74"/>
      <c r="TW27" s="74"/>
      <c r="TX27" s="74"/>
      <c r="TY27" s="74"/>
      <c r="TZ27" s="74"/>
      <c r="UA27" s="74"/>
      <c r="UB27" s="74"/>
      <c r="UC27" s="74"/>
      <c r="UD27" s="74"/>
      <c r="UE27" s="74"/>
      <c r="UF27" s="74"/>
      <c r="UG27" s="74"/>
      <c r="UH27" s="74"/>
      <c r="UI27" s="74"/>
      <c r="UJ27" s="74"/>
      <c r="UK27" s="74"/>
      <c r="UL27" s="74"/>
      <c r="UM27" s="74"/>
      <c r="UN27" s="74"/>
      <c r="UO27" s="74"/>
      <c r="UP27" s="74"/>
      <c r="UQ27" s="74"/>
      <c r="UR27" s="74"/>
      <c r="US27" s="74"/>
      <c r="UT27" s="74"/>
      <c r="UU27" s="74"/>
      <c r="UV27" s="74"/>
      <c r="UW27" s="74"/>
      <c r="UX27" s="74"/>
      <c r="UY27" s="74"/>
      <c r="UZ27" s="74"/>
      <c r="VA27" s="74"/>
      <c r="VB27" s="74"/>
      <c r="VC27" s="74"/>
      <c r="VD27" s="74"/>
      <c r="VE27" s="74"/>
      <c r="VF27" s="74"/>
      <c r="VG27" s="74"/>
      <c r="VH27" s="74"/>
      <c r="VI27" s="74"/>
      <c r="VJ27" s="74"/>
      <c r="VK27" s="74"/>
      <c r="VL27" s="74"/>
      <c r="VM27" s="74"/>
      <c r="VN27" s="74"/>
      <c r="VO27" s="74"/>
      <c r="VP27" s="74"/>
      <c r="VQ27" s="74"/>
      <c r="VR27" s="74"/>
      <c r="VS27" s="74"/>
      <c r="VT27" s="74"/>
      <c r="VU27" s="74"/>
      <c r="VV27" s="74"/>
      <c r="VW27" s="74"/>
      <c r="VX27" s="74"/>
      <c r="VY27" s="74"/>
      <c r="VZ27" s="74"/>
      <c r="WA27" s="74"/>
      <c r="WB27" s="74"/>
      <c r="WC27" s="74"/>
      <c r="WD27" s="74"/>
      <c r="WE27" s="74"/>
      <c r="WF27" s="74"/>
      <c r="WG27" s="74"/>
      <c r="WH27" s="74"/>
      <c r="WI27" s="74"/>
      <c r="WJ27" s="74"/>
      <c r="WK27" s="74"/>
      <c r="WL27" s="74"/>
      <c r="WM27" s="74"/>
      <c r="WN27" s="74"/>
      <c r="WO27" s="74"/>
      <c r="WP27" s="74"/>
      <c r="WQ27" s="74"/>
      <c r="WR27" s="74"/>
      <c r="WS27" s="74"/>
      <c r="WT27" s="74"/>
      <c r="WU27" s="74"/>
      <c r="WV27" s="74"/>
      <c r="WW27" s="74"/>
      <c r="WX27" s="74"/>
      <c r="WY27" s="74"/>
      <c r="WZ27" s="74"/>
      <c r="XA27" s="74"/>
      <c r="XB27" s="74"/>
      <c r="XC27" s="74"/>
      <c r="XD27" s="74"/>
      <c r="XE27" s="74"/>
      <c r="XF27" s="74"/>
      <c r="XG27" s="74"/>
      <c r="XH27" s="74"/>
      <c r="XI27" s="74"/>
      <c r="XJ27" s="74"/>
      <c r="XK27" s="74"/>
      <c r="XL27" s="74"/>
      <c r="XM27" s="74"/>
      <c r="XN27" s="74"/>
      <c r="XO27" s="74"/>
      <c r="XP27" s="74"/>
      <c r="XQ27" s="74"/>
      <c r="XR27" s="74"/>
      <c r="XS27" s="74"/>
      <c r="XT27" s="74"/>
      <c r="XU27" s="74"/>
      <c r="XV27" s="74"/>
      <c r="XW27" s="74"/>
      <c r="XX27" s="74"/>
      <c r="XY27" s="74"/>
      <c r="XZ27" s="74"/>
      <c r="YA27" s="74"/>
      <c r="YB27" s="74"/>
      <c r="YC27" s="74"/>
      <c r="YD27" s="74"/>
      <c r="YE27" s="74"/>
      <c r="YF27" s="74"/>
      <c r="YG27" s="74"/>
      <c r="YH27" s="74"/>
      <c r="YI27" s="74"/>
      <c r="YJ27" s="74"/>
      <c r="YK27" s="74"/>
      <c r="YL27" s="74"/>
      <c r="YM27" s="74"/>
      <c r="YN27" s="74"/>
      <c r="YO27" s="74"/>
      <c r="YP27" s="74"/>
      <c r="YQ27" s="74"/>
      <c r="YR27" s="74"/>
      <c r="YS27" s="74"/>
      <c r="YT27" s="74"/>
      <c r="YU27" s="74"/>
      <c r="YV27" s="74"/>
      <c r="YW27" s="74"/>
      <c r="YX27" s="74"/>
      <c r="YY27" s="74"/>
      <c r="YZ27" s="74"/>
      <c r="ZA27" s="74"/>
      <c r="ZB27" s="74"/>
      <c r="ZC27" s="74"/>
      <c r="ZD27" s="74"/>
      <c r="ZE27" s="74"/>
      <c r="ZF27" s="74"/>
      <c r="ZG27" s="74"/>
      <c r="ZH27" s="74"/>
      <c r="ZI27" s="74"/>
      <c r="ZJ27" s="74"/>
      <c r="ZK27" s="74"/>
      <c r="ZL27" s="74"/>
      <c r="ZM27" s="74"/>
      <c r="ZN27" s="74"/>
      <c r="ZO27" s="74"/>
      <c r="ZP27" s="74"/>
      <c r="ZQ27" s="74"/>
      <c r="ZR27" s="74"/>
      <c r="ZS27" s="74"/>
      <c r="ZT27" s="74"/>
      <c r="ZU27" s="74"/>
      <c r="ZV27" s="74"/>
      <c r="ZW27" s="74"/>
      <c r="ZX27" s="74"/>
      <c r="ZY27" s="74"/>
      <c r="ZZ27" s="74"/>
      <c r="AAA27" s="74"/>
      <c r="AAB27" s="74"/>
      <c r="AAC27" s="74"/>
      <c r="AAD27" s="74"/>
      <c r="AAE27" s="74"/>
      <c r="AAF27" s="74"/>
      <c r="AAG27" s="74"/>
      <c r="AAH27" s="74"/>
      <c r="AAI27" s="74"/>
      <c r="AAJ27" s="74"/>
      <c r="AAK27" s="74"/>
      <c r="AAL27" s="74"/>
      <c r="AAM27" s="74"/>
      <c r="AAN27" s="74"/>
      <c r="AAO27" s="74"/>
      <c r="AAP27" s="74"/>
      <c r="AAQ27" s="74"/>
      <c r="AAR27" s="74"/>
      <c r="AAS27" s="74"/>
      <c r="AAT27" s="74"/>
      <c r="AAU27" s="74"/>
      <c r="AAV27" s="74"/>
      <c r="AAW27" s="74"/>
      <c r="AAX27" s="74"/>
      <c r="AAY27" s="74"/>
      <c r="AAZ27" s="74"/>
      <c r="ABA27" s="74"/>
      <c r="ABB27" s="74"/>
      <c r="ABC27" s="74"/>
      <c r="ABD27" s="74"/>
      <c r="ABE27" s="74"/>
      <c r="ABF27" s="74"/>
      <c r="ABG27" s="74"/>
      <c r="ABH27" s="74"/>
      <c r="ABI27" s="74"/>
      <c r="ABJ27" s="74"/>
      <c r="ABK27" s="74"/>
      <c r="ABL27" s="74"/>
      <c r="ABM27" s="74"/>
      <c r="ABN27" s="74"/>
      <c r="ABO27" s="74"/>
      <c r="ABP27" s="74"/>
      <c r="ABQ27" s="74"/>
      <c r="ABR27" s="74"/>
      <c r="ABS27" s="74"/>
      <c r="ABT27" s="74"/>
      <c r="ABU27" s="74"/>
      <c r="ABV27" s="74"/>
      <c r="ABW27" s="74"/>
      <c r="ABX27" s="74"/>
      <c r="ABY27" s="74"/>
      <c r="ABZ27" s="74"/>
      <c r="ACA27" s="74"/>
      <c r="ACB27" s="74"/>
      <c r="ACC27" s="74"/>
      <c r="ACD27" s="74"/>
      <c r="ACE27" s="74"/>
      <c r="ACF27" s="74"/>
      <c r="ACG27" s="74"/>
      <c r="ACH27" s="74"/>
      <c r="ACI27" s="74"/>
      <c r="ACJ27" s="74"/>
      <c r="ACK27" s="74"/>
      <c r="ACL27" s="74"/>
      <c r="ACM27" s="74"/>
      <c r="ACN27" s="74"/>
      <c r="ACO27" s="74"/>
      <c r="ACP27" s="74"/>
      <c r="ACQ27" s="74"/>
      <c r="ACR27" s="74"/>
      <c r="ACS27" s="74"/>
      <c r="ACT27" s="74"/>
      <c r="ACU27" s="74"/>
      <c r="ACV27" s="74"/>
      <c r="ACW27" s="74"/>
      <c r="ACX27" s="74"/>
      <c r="ACY27" s="74"/>
      <c r="ACZ27" s="74"/>
      <c r="ADA27" s="74"/>
      <c r="ADB27" s="74"/>
      <c r="ADC27" s="74"/>
      <c r="ADD27" s="74"/>
      <c r="ADE27" s="74"/>
      <c r="ADF27" s="74"/>
      <c r="ADG27" s="74"/>
      <c r="ADH27" s="74"/>
      <c r="ADI27" s="74"/>
      <c r="ADJ27" s="74"/>
      <c r="ADK27" s="74"/>
      <c r="ADL27" s="74"/>
      <c r="ADM27" s="74"/>
      <c r="ADN27" s="74"/>
      <c r="ADO27" s="74"/>
      <c r="ADP27" s="74"/>
      <c r="ADQ27" s="74"/>
      <c r="ADR27" s="74"/>
      <c r="ADS27" s="74"/>
      <c r="ADT27" s="74"/>
      <c r="ADU27" s="74"/>
      <c r="ADV27" s="74"/>
      <c r="ADW27" s="74"/>
      <c r="ADX27" s="74"/>
      <c r="ADY27" s="74"/>
      <c r="ADZ27" s="74"/>
      <c r="AEA27" s="74"/>
      <c r="AEB27" s="74"/>
      <c r="AEC27" s="74"/>
      <c r="AED27" s="74"/>
      <c r="AEE27" s="74"/>
      <c r="AEF27" s="74"/>
      <c r="AEG27" s="74"/>
      <c r="AEH27" s="74"/>
      <c r="AEI27" s="74"/>
      <c r="AEJ27" s="74"/>
      <c r="AEK27" s="74"/>
      <c r="AEL27" s="74"/>
      <c r="AEM27" s="74"/>
      <c r="AEN27" s="74"/>
      <c r="AEO27" s="74"/>
      <c r="AEP27" s="74"/>
      <c r="AEQ27" s="74"/>
      <c r="AER27" s="74"/>
      <c r="AES27" s="74"/>
      <c r="AET27" s="74"/>
      <c r="AEU27" s="74"/>
      <c r="AEV27" s="74"/>
      <c r="AEW27" s="74"/>
      <c r="AEX27" s="74"/>
      <c r="AEY27" s="74"/>
      <c r="AEZ27" s="74"/>
      <c r="AFA27" s="74"/>
      <c r="AFB27" s="74"/>
      <c r="AFC27" s="74"/>
      <c r="AFD27" s="74"/>
      <c r="AFE27" s="74"/>
      <c r="AFF27" s="74"/>
      <c r="AFG27" s="74"/>
      <c r="AFH27" s="74"/>
      <c r="AFI27" s="74"/>
      <c r="AFJ27" s="74"/>
      <c r="AFK27" s="74"/>
      <c r="AFL27" s="74"/>
      <c r="AFM27" s="74"/>
      <c r="AFN27" s="74"/>
      <c r="AFO27" s="74"/>
      <c r="AFP27" s="74"/>
      <c r="AFQ27" s="74"/>
      <c r="AFR27" s="74"/>
      <c r="AFS27" s="74"/>
      <c r="AFT27" s="74"/>
      <c r="AFU27" s="74"/>
      <c r="AFV27" s="74"/>
      <c r="AFW27" s="74"/>
      <c r="AFX27" s="74"/>
      <c r="AFY27" s="74"/>
      <c r="AFZ27" s="74"/>
      <c r="AGA27" s="74"/>
      <c r="AGB27" s="74"/>
      <c r="AGC27" s="74"/>
      <c r="AGD27" s="74"/>
      <c r="AGE27" s="74"/>
      <c r="AGF27" s="74"/>
      <c r="AGG27" s="74"/>
      <c r="AGH27" s="74"/>
      <c r="AGI27" s="74"/>
      <c r="AGJ27" s="74"/>
      <c r="AGK27" s="74"/>
      <c r="AGL27" s="74"/>
      <c r="AGM27" s="74"/>
      <c r="AGN27" s="74"/>
      <c r="AGO27" s="74"/>
      <c r="AGP27" s="74"/>
      <c r="AGQ27" s="74"/>
      <c r="AGR27" s="74"/>
      <c r="AGS27" s="74"/>
      <c r="AGT27" s="74"/>
      <c r="AGU27" s="74"/>
      <c r="AGV27" s="74"/>
      <c r="AGW27" s="74"/>
      <c r="AGX27" s="74"/>
      <c r="AGY27" s="74"/>
      <c r="AGZ27" s="74"/>
      <c r="AHA27" s="74"/>
      <c r="AHB27" s="74"/>
      <c r="AHC27" s="74"/>
      <c r="AHD27" s="74"/>
      <c r="AHE27" s="74"/>
      <c r="AHF27" s="74"/>
      <c r="AHG27" s="74"/>
      <c r="AHH27" s="74"/>
      <c r="AHI27" s="74"/>
      <c r="AHJ27" s="74"/>
      <c r="AHK27" s="74"/>
      <c r="AHL27" s="74"/>
      <c r="AHM27" s="74"/>
      <c r="AHN27" s="74"/>
      <c r="AHO27" s="74"/>
      <c r="AHP27" s="74"/>
      <c r="AHQ27" s="74"/>
      <c r="AHR27" s="74"/>
      <c r="AHS27" s="74"/>
      <c r="AHT27" s="74"/>
      <c r="AHU27" s="74"/>
      <c r="AHV27" s="74"/>
      <c r="AHW27" s="74"/>
      <c r="AHX27" s="74"/>
      <c r="AHY27" s="74"/>
      <c r="AHZ27" s="74"/>
      <c r="AIA27" s="74"/>
      <c r="AIB27" s="74"/>
      <c r="AIC27" s="74"/>
      <c r="AID27" s="74"/>
      <c r="AIE27" s="74"/>
      <c r="AIF27" s="74"/>
      <c r="AIG27" s="74"/>
      <c r="AIH27" s="74"/>
      <c r="AII27" s="74"/>
      <c r="AIJ27" s="74"/>
      <c r="AIK27" s="74"/>
      <c r="AIL27" s="74"/>
      <c r="AIM27" s="74"/>
      <c r="AIN27" s="74"/>
      <c r="AIO27" s="74"/>
      <c r="AIP27" s="74"/>
      <c r="AIQ27" s="74"/>
      <c r="AIR27" s="74"/>
      <c r="AIS27" s="74"/>
      <c r="AIT27" s="74"/>
      <c r="AIU27" s="74"/>
      <c r="AIV27" s="74"/>
      <c r="AIW27" s="74"/>
      <c r="AIX27" s="74"/>
      <c r="AIY27" s="74"/>
      <c r="AIZ27" s="74"/>
      <c r="AJA27" s="74"/>
      <c r="AJB27" s="74"/>
      <c r="AJC27" s="74"/>
      <c r="AJD27" s="74"/>
      <c r="AJE27" s="74"/>
      <c r="AJF27" s="74"/>
      <c r="AJG27" s="74"/>
      <c r="AJH27" s="74"/>
      <c r="AJI27" s="74"/>
      <c r="AJJ27" s="74"/>
      <c r="AJK27" s="74"/>
      <c r="AJL27" s="74"/>
      <c r="AJM27" s="74"/>
      <c r="AJN27" s="74"/>
      <c r="AJO27" s="74"/>
      <c r="AJP27" s="74"/>
      <c r="AJQ27" s="74"/>
      <c r="AJR27" s="74"/>
      <c r="AJS27" s="74"/>
      <c r="AJT27" s="74"/>
      <c r="AJU27" s="74"/>
      <c r="AJV27" s="74"/>
      <c r="AJW27" s="74"/>
      <c r="AJX27" s="74"/>
      <c r="AJY27" s="74"/>
      <c r="AJZ27" s="74"/>
      <c r="AKA27" s="74"/>
      <c r="AKB27" s="74"/>
      <c r="AKC27" s="74"/>
      <c r="AKD27" s="74"/>
      <c r="AKE27" s="74"/>
      <c r="AKF27" s="74"/>
      <c r="AKG27" s="74"/>
      <c r="AKH27" s="74"/>
      <c r="AKI27" s="74"/>
      <c r="AKJ27" s="74"/>
      <c r="AKK27" s="74"/>
      <c r="AKL27" s="74"/>
      <c r="AKM27" s="74"/>
      <c r="AKN27" s="74"/>
      <c r="AKO27" s="74"/>
      <c r="AKP27" s="74"/>
      <c r="AKQ27" s="74"/>
      <c r="AKR27" s="74"/>
      <c r="AKS27" s="74"/>
      <c r="AKT27" s="74"/>
      <c r="AKU27" s="74"/>
      <c r="AKV27" s="74"/>
      <c r="AKW27" s="74"/>
      <c r="AKX27" s="74"/>
      <c r="AKY27" s="74"/>
      <c r="AKZ27" s="74"/>
      <c r="ALA27" s="74"/>
      <c r="ALB27" s="74"/>
      <c r="ALC27" s="74"/>
      <c r="ALD27" s="74"/>
      <c r="ALE27" s="74"/>
      <c r="ALF27" s="74"/>
      <c r="ALG27" s="74"/>
      <c r="ALH27" s="74"/>
      <c r="ALI27" s="74"/>
      <c r="ALJ27" s="74"/>
      <c r="ALK27" s="74"/>
      <c r="ALL27" s="74"/>
      <c r="ALM27" s="74"/>
      <c r="ALN27" s="74"/>
      <c r="ALO27" s="74"/>
      <c r="ALP27" s="74"/>
      <c r="ALQ27" s="74"/>
      <c r="ALR27" s="74"/>
      <c r="ALS27" s="74"/>
      <c r="ALT27" s="74"/>
      <c r="ALU27" s="74"/>
      <c r="ALV27" s="74"/>
      <c r="ALW27" s="74"/>
      <c r="ALX27" s="74"/>
      <c r="ALY27" s="74"/>
      <c r="ALZ27" s="74"/>
      <c r="AMA27" s="74"/>
      <c r="AMB27" s="74"/>
      <c r="AMC27" s="74"/>
      <c r="AMD27" s="74"/>
      <c r="AME27" s="74"/>
      <c r="AMF27" s="74"/>
      <c r="AMG27" s="74"/>
      <c r="AMH27" s="74"/>
      <c r="AMI27" s="74"/>
      <c r="AMJ27" s="74"/>
      <c r="AMK27" s="74"/>
      <c r="AML27" s="74"/>
      <c r="AMM27" s="74"/>
      <c r="AMN27" s="74"/>
      <c r="AMO27" s="74"/>
      <c r="AMP27" s="74"/>
      <c r="AMQ27" s="74"/>
      <c r="AMR27" s="74"/>
      <c r="AMS27" s="74"/>
      <c r="AMT27" s="74"/>
      <c r="AMU27" s="74"/>
      <c r="AMV27" s="74"/>
      <c r="AMW27" s="74"/>
      <c r="AMX27" s="74"/>
      <c r="AMY27" s="74"/>
      <c r="AMZ27" s="74"/>
      <c r="ANA27" s="74"/>
      <c r="ANB27" s="74"/>
      <c r="ANC27" s="74"/>
    </row>
    <row r="28" spans="1:1043" s="73" customFormat="1" ht="18.75" customHeight="1" x14ac:dyDescent="0.25">
      <c r="A28" s="44" t="s">
        <v>6</v>
      </c>
      <c r="B28" s="45"/>
      <c r="C28" s="44"/>
      <c r="D28" s="44"/>
      <c r="E28" s="44"/>
      <c r="F28" s="44"/>
      <c r="G28" s="44"/>
      <c r="H28" s="78">
        <f>SUM(H29:H32)</f>
        <v>2279.2000000000003</v>
      </c>
      <c r="I28" s="78">
        <f>SUM(I29:I32)</f>
        <v>1730.2</v>
      </c>
      <c r="J28" s="78">
        <f>SUM(J29:J32)</f>
        <v>1730.2</v>
      </c>
      <c r="K28" s="87">
        <f>SUM(K29:K32)</f>
        <v>69</v>
      </c>
      <c r="L28" s="50">
        <f t="shared" ref="L28:L32" si="5">M28+N28+O28+P28+Q28</f>
        <v>17209242.719999999</v>
      </c>
      <c r="M28" s="50">
        <f>SUM(M29:M32)</f>
        <v>0</v>
      </c>
      <c r="N28" s="50">
        <f>SUM(N29:N32)</f>
        <v>0</v>
      </c>
      <c r="O28" s="50">
        <f>SUM(O29:O32)</f>
        <v>17209242.719999999</v>
      </c>
      <c r="P28" s="50">
        <f>SUM(P29:P32)</f>
        <v>0</v>
      </c>
      <c r="Q28" s="50">
        <f>SUM(Q29:Q32)</f>
        <v>0</v>
      </c>
      <c r="R28" s="71"/>
      <c r="S28" s="71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  <c r="IP28" s="72"/>
      <c r="IQ28" s="72"/>
      <c r="IR28" s="72"/>
      <c r="IS28" s="72"/>
      <c r="IT28" s="72"/>
      <c r="IU28" s="72"/>
      <c r="IV28" s="72"/>
      <c r="IW28" s="72"/>
      <c r="IX28" s="72"/>
      <c r="IY28" s="72"/>
      <c r="IZ28" s="72"/>
      <c r="JA28" s="72"/>
      <c r="JB28" s="72"/>
      <c r="JC28" s="72"/>
      <c r="JD28" s="72"/>
      <c r="JE28" s="72"/>
      <c r="JF28" s="72"/>
      <c r="JG28" s="72"/>
      <c r="JH28" s="72"/>
      <c r="JI28" s="72"/>
      <c r="JJ28" s="72"/>
      <c r="JK28" s="72"/>
      <c r="JL28" s="72"/>
      <c r="JM28" s="72"/>
      <c r="JN28" s="72"/>
      <c r="JO28" s="72"/>
      <c r="JP28" s="72"/>
      <c r="JQ28" s="72"/>
      <c r="JR28" s="72"/>
      <c r="JS28" s="72"/>
      <c r="JT28" s="72"/>
      <c r="JU28" s="72"/>
      <c r="JV28" s="72"/>
      <c r="JW28" s="72"/>
      <c r="JX28" s="72"/>
      <c r="JY28" s="72"/>
      <c r="JZ28" s="72"/>
      <c r="KA28" s="72"/>
      <c r="KB28" s="72"/>
      <c r="KC28" s="72"/>
      <c r="KD28" s="72"/>
      <c r="KE28" s="72"/>
      <c r="KF28" s="72"/>
      <c r="KG28" s="72"/>
      <c r="KH28" s="72"/>
      <c r="KI28" s="72"/>
      <c r="KJ28" s="72"/>
      <c r="KK28" s="72"/>
      <c r="KL28" s="72"/>
      <c r="KM28" s="72"/>
      <c r="KN28" s="72"/>
      <c r="KO28" s="72"/>
      <c r="KP28" s="72"/>
      <c r="KQ28" s="72"/>
      <c r="KR28" s="72"/>
      <c r="KS28" s="72"/>
      <c r="KT28" s="72"/>
      <c r="KU28" s="72"/>
      <c r="KV28" s="72"/>
      <c r="KW28" s="72"/>
      <c r="KX28" s="72"/>
      <c r="KY28" s="72"/>
      <c r="KZ28" s="72"/>
      <c r="LA28" s="72"/>
      <c r="LB28" s="72"/>
      <c r="LC28" s="72"/>
      <c r="LD28" s="72"/>
      <c r="LE28" s="72"/>
      <c r="LF28" s="72"/>
      <c r="LG28" s="72"/>
      <c r="LH28" s="72"/>
      <c r="LI28" s="72"/>
      <c r="LJ28" s="72"/>
      <c r="LK28" s="72"/>
      <c r="LL28" s="72"/>
      <c r="LM28" s="72"/>
      <c r="LN28" s="72"/>
      <c r="LO28" s="72"/>
      <c r="LP28" s="72"/>
      <c r="LQ28" s="72"/>
      <c r="LR28" s="72"/>
      <c r="LS28" s="72"/>
      <c r="LT28" s="72"/>
      <c r="LU28" s="72"/>
      <c r="LV28" s="72"/>
      <c r="LW28" s="72"/>
      <c r="LX28" s="72"/>
      <c r="LY28" s="72"/>
      <c r="LZ28" s="72"/>
      <c r="MA28" s="72"/>
      <c r="MB28" s="72"/>
      <c r="MC28" s="72"/>
      <c r="MD28" s="72"/>
      <c r="ME28" s="72"/>
      <c r="MF28" s="72"/>
      <c r="MG28" s="72"/>
      <c r="MH28" s="72"/>
      <c r="MI28" s="72"/>
      <c r="MJ28" s="72"/>
      <c r="MK28" s="72"/>
      <c r="ML28" s="72"/>
      <c r="MM28" s="72"/>
      <c r="MN28" s="72"/>
      <c r="MO28" s="72"/>
      <c r="MP28" s="72"/>
      <c r="MQ28" s="72"/>
      <c r="MR28" s="72"/>
      <c r="MS28" s="72"/>
      <c r="MT28" s="72"/>
      <c r="MU28" s="72"/>
      <c r="MV28" s="72"/>
      <c r="MW28" s="72"/>
      <c r="MX28" s="72"/>
      <c r="MY28" s="72"/>
      <c r="MZ28" s="72"/>
      <c r="NA28" s="72"/>
      <c r="NB28" s="72"/>
      <c r="NC28" s="72"/>
      <c r="ND28" s="72"/>
      <c r="NE28" s="72"/>
      <c r="NF28" s="72"/>
      <c r="NG28" s="72"/>
      <c r="NH28" s="72"/>
      <c r="NI28" s="72"/>
      <c r="NJ28" s="72"/>
      <c r="NK28" s="72"/>
      <c r="NL28" s="72"/>
      <c r="NM28" s="72"/>
      <c r="NN28" s="72"/>
      <c r="NO28" s="72"/>
      <c r="NP28" s="72"/>
      <c r="NQ28" s="72"/>
      <c r="NR28" s="72"/>
      <c r="NS28" s="72"/>
      <c r="NT28" s="72"/>
      <c r="NU28" s="72"/>
      <c r="NV28" s="72"/>
      <c r="NW28" s="72"/>
      <c r="NX28" s="72"/>
      <c r="NY28" s="72"/>
      <c r="NZ28" s="72"/>
      <c r="OA28" s="72"/>
      <c r="OB28" s="72"/>
      <c r="OC28" s="72"/>
      <c r="OD28" s="72"/>
      <c r="OE28" s="72"/>
      <c r="OF28" s="72"/>
      <c r="OG28" s="72"/>
      <c r="OH28" s="72"/>
      <c r="OI28" s="72"/>
      <c r="OJ28" s="72"/>
      <c r="OK28" s="72"/>
      <c r="OL28" s="72"/>
      <c r="OM28" s="72"/>
      <c r="ON28" s="72"/>
      <c r="OO28" s="72"/>
      <c r="OP28" s="72"/>
      <c r="OQ28" s="72"/>
      <c r="OR28" s="72"/>
      <c r="OS28" s="72"/>
      <c r="OT28" s="72"/>
      <c r="OU28" s="72"/>
      <c r="OV28" s="72"/>
      <c r="OW28" s="72"/>
      <c r="OX28" s="72"/>
      <c r="OY28" s="72"/>
      <c r="OZ28" s="72"/>
      <c r="PA28" s="72"/>
      <c r="PB28" s="72"/>
      <c r="PC28" s="72"/>
      <c r="PD28" s="72"/>
      <c r="PE28" s="72"/>
      <c r="PF28" s="72"/>
      <c r="PG28" s="72"/>
      <c r="PH28" s="72"/>
      <c r="PI28" s="72"/>
      <c r="PJ28" s="72"/>
      <c r="PK28" s="72"/>
      <c r="PL28" s="72"/>
      <c r="PM28" s="72"/>
      <c r="PN28" s="72"/>
      <c r="PO28" s="72"/>
      <c r="PP28" s="72"/>
      <c r="PQ28" s="72"/>
      <c r="PR28" s="72"/>
      <c r="PS28" s="72"/>
      <c r="PT28" s="72"/>
      <c r="PU28" s="72"/>
      <c r="PV28" s="72"/>
      <c r="PW28" s="72"/>
      <c r="PX28" s="72"/>
      <c r="PY28" s="72"/>
      <c r="PZ28" s="72"/>
      <c r="QA28" s="72"/>
      <c r="QB28" s="72"/>
      <c r="QC28" s="72"/>
      <c r="QD28" s="72"/>
      <c r="QE28" s="72"/>
      <c r="QF28" s="72"/>
      <c r="QG28" s="72"/>
      <c r="QH28" s="72"/>
      <c r="QI28" s="72"/>
      <c r="QJ28" s="72"/>
      <c r="QK28" s="72"/>
      <c r="QL28" s="72"/>
      <c r="QM28" s="72"/>
      <c r="QN28" s="72"/>
      <c r="QO28" s="72"/>
      <c r="QP28" s="72"/>
      <c r="QQ28" s="72"/>
      <c r="QR28" s="72"/>
      <c r="QS28" s="72"/>
      <c r="QT28" s="72"/>
      <c r="QU28" s="72"/>
      <c r="QV28" s="72"/>
      <c r="QW28" s="72"/>
      <c r="QX28" s="72"/>
      <c r="QY28" s="72"/>
      <c r="QZ28" s="72"/>
      <c r="RA28" s="72"/>
      <c r="RB28" s="72"/>
      <c r="RC28" s="72"/>
      <c r="RD28" s="72"/>
      <c r="RE28" s="72"/>
      <c r="RF28" s="72"/>
      <c r="RG28" s="72"/>
      <c r="RH28" s="72"/>
      <c r="RI28" s="72"/>
      <c r="RJ28" s="72"/>
      <c r="RK28" s="72"/>
      <c r="RL28" s="72"/>
      <c r="RM28" s="72"/>
      <c r="RN28" s="72"/>
      <c r="RO28" s="72"/>
      <c r="RP28" s="72"/>
      <c r="RQ28" s="72"/>
      <c r="RR28" s="72"/>
      <c r="RS28" s="72"/>
      <c r="RT28" s="72"/>
      <c r="RU28" s="72"/>
      <c r="RV28" s="72"/>
      <c r="RW28" s="72"/>
      <c r="RX28" s="72"/>
      <c r="RY28" s="72"/>
      <c r="RZ28" s="72"/>
      <c r="SA28" s="72"/>
      <c r="SB28" s="72"/>
      <c r="SC28" s="72"/>
      <c r="SD28" s="72"/>
      <c r="SE28" s="72"/>
      <c r="SF28" s="72"/>
      <c r="SG28" s="72"/>
      <c r="SH28" s="72"/>
      <c r="SI28" s="72"/>
      <c r="SJ28" s="72"/>
      <c r="SK28" s="72"/>
      <c r="SL28" s="72"/>
      <c r="SM28" s="72"/>
      <c r="SN28" s="72"/>
      <c r="SO28" s="72"/>
      <c r="SP28" s="72"/>
      <c r="SQ28" s="72"/>
      <c r="SR28" s="72"/>
      <c r="SS28" s="72"/>
      <c r="ST28" s="72"/>
      <c r="SU28" s="72"/>
      <c r="SV28" s="72"/>
      <c r="SW28" s="72"/>
      <c r="SX28" s="72"/>
      <c r="SY28" s="72"/>
      <c r="SZ28" s="72"/>
      <c r="TA28" s="72"/>
      <c r="TB28" s="72"/>
      <c r="TC28" s="72"/>
      <c r="TD28" s="72"/>
      <c r="TE28" s="72"/>
      <c r="TF28" s="72"/>
      <c r="TG28" s="72"/>
      <c r="TH28" s="72"/>
      <c r="TI28" s="72"/>
      <c r="TJ28" s="72"/>
      <c r="TK28" s="72"/>
      <c r="TL28" s="72"/>
      <c r="TM28" s="72"/>
      <c r="TN28" s="72"/>
      <c r="TO28" s="72"/>
      <c r="TP28" s="72"/>
      <c r="TQ28" s="72"/>
      <c r="TR28" s="72"/>
      <c r="TS28" s="72"/>
      <c r="TT28" s="72"/>
      <c r="TU28" s="72"/>
      <c r="TV28" s="72"/>
      <c r="TW28" s="72"/>
      <c r="TX28" s="72"/>
      <c r="TY28" s="72"/>
      <c r="TZ28" s="72"/>
      <c r="UA28" s="72"/>
      <c r="UB28" s="72"/>
      <c r="UC28" s="72"/>
      <c r="UD28" s="72"/>
      <c r="UE28" s="72"/>
      <c r="UF28" s="72"/>
      <c r="UG28" s="72"/>
      <c r="UH28" s="72"/>
      <c r="UI28" s="72"/>
      <c r="UJ28" s="72"/>
      <c r="UK28" s="72"/>
      <c r="UL28" s="72"/>
      <c r="UM28" s="72"/>
      <c r="UN28" s="72"/>
      <c r="UO28" s="72"/>
      <c r="UP28" s="72"/>
      <c r="UQ28" s="72"/>
      <c r="UR28" s="72"/>
      <c r="US28" s="72"/>
      <c r="UT28" s="72"/>
      <c r="UU28" s="72"/>
      <c r="UV28" s="72"/>
      <c r="UW28" s="72"/>
      <c r="UX28" s="72"/>
      <c r="UY28" s="72"/>
      <c r="UZ28" s="72"/>
      <c r="VA28" s="72"/>
      <c r="VB28" s="72"/>
      <c r="VC28" s="72"/>
      <c r="VD28" s="72"/>
      <c r="VE28" s="72"/>
      <c r="VF28" s="72"/>
      <c r="VG28" s="72"/>
      <c r="VH28" s="72"/>
      <c r="VI28" s="72"/>
      <c r="VJ28" s="72"/>
      <c r="VK28" s="72"/>
      <c r="VL28" s="72"/>
      <c r="VM28" s="72"/>
      <c r="VN28" s="72"/>
      <c r="VO28" s="72"/>
      <c r="VP28" s="72"/>
      <c r="VQ28" s="72"/>
      <c r="VR28" s="72"/>
      <c r="VS28" s="72"/>
      <c r="VT28" s="72"/>
      <c r="VU28" s="72"/>
      <c r="VV28" s="72"/>
      <c r="VW28" s="72"/>
      <c r="VX28" s="72"/>
      <c r="VY28" s="72"/>
      <c r="VZ28" s="72"/>
      <c r="WA28" s="72"/>
      <c r="WB28" s="72"/>
      <c r="WC28" s="72"/>
      <c r="WD28" s="72"/>
      <c r="WE28" s="72"/>
      <c r="WF28" s="72"/>
      <c r="WG28" s="72"/>
      <c r="WH28" s="72"/>
      <c r="WI28" s="72"/>
      <c r="WJ28" s="72"/>
      <c r="WK28" s="72"/>
      <c r="WL28" s="72"/>
      <c r="WM28" s="72"/>
      <c r="WN28" s="72"/>
      <c r="WO28" s="72"/>
      <c r="WP28" s="72"/>
      <c r="WQ28" s="72"/>
      <c r="WR28" s="72"/>
      <c r="WS28" s="72"/>
      <c r="WT28" s="72"/>
      <c r="WU28" s="72"/>
      <c r="WV28" s="72"/>
      <c r="WW28" s="72"/>
      <c r="WX28" s="72"/>
      <c r="WY28" s="72"/>
      <c r="WZ28" s="72"/>
      <c r="XA28" s="72"/>
      <c r="XB28" s="72"/>
      <c r="XC28" s="72"/>
      <c r="XD28" s="72"/>
      <c r="XE28" s="72"/>
      <c r="XF28" s="72"/>
      <c r="XG28" s="72"/>
      <c r="XH28" s="72"/>
      <c r="XI28" s="72"/>
      <c r="XJ28" s="72"/>
      <c r="XK28" s="72"/>
      <c r="XL28" s="72"/>
      <c r="XM28" s="72"/>
      <c r="XN28" s="72"/>
      <c r="XO28" s="72"/>
      <c r="XP28" s="72"/>
      <c r="XQ28" s="72"/>
      <c r="XR28" s="72"/>
      <c r="XS28" s="72"/>
      <c r="XT28" s="72"/>
      <c r="XU28" s="72"/>
      <c r="XV28" s="72"/>
      <c r="XW28" s="72"/>
      <c r="XX28" s="72"/>
      <c r="XY28" s="72"/>
      <c r="XZ28" s="72"/>
      <c r="YA28" s="72"/>
      <c r="YB28" s="72"/>
      <c r="YC28" s="72"/>
      <c r="YD28" s="72"/>
      <c r="YE28" s="72"/>
      <c r="YF28" s="72"/>
      <c r="YG28" s="72"/>
      <c r="YH28" s="72"/>
      <c r="YI28" s="72"/>
      <c r="YJ28" s="72"/>
      <c r="YK28" s="72"/>
      <c r="YL28" s="72"/>
      <c r="YM28" s="72"/>
      <c r="YN28" s="72"/>
      <c r="YO28" s="72"/>
      <c r="YP28" s="72"/>
      <c r="YQ28" s="72"/>
      <c r="YR28" s="72"/>
      <c r="YS28" s="72"/>
      <c r="YT28" s="72"/>
      <c r="YU28" s="72"/>
      <c r="YV28" s="72"/>
      <c r="YW28" s="72"/>
      <c r="YX28" s="72"/>
      <c r="YY28" s="72"/>
      <c r="YZ28" s="72"/>
      <c r="ZA28" s="72"/>
      <c r="ZB28" s="72"/>
      <c r="ZC28" s="72"/>
      <c r="ZD28" s="72"/>
      <c r="ZE28" s="72"/>
      <c r="ZF28" s="72"/>
      <c r="ZG28" s="72"/>
      <c r="ZH28" s="72"/>
      <c r="ZI28" s="72"/>
      <c r="ZJ28" s="72"/>
      <c r="ZK28" s="72"/>
      <c r="ZL28" s="72"/>
      <c r="ZM28" s="72"/>
      <c r="ZN28" s="72"/>
      <c r="ZO28" s="72"/>
      <c r="ZP28" s="72"/>
      <c r="ZQ28" s="72"/>
      <c r="ZR28" s="72"/>
      <c r="ZS28" s="72"/>
      <c r="ZT28" s="72"/>
      <c r="ZU28" s="72"/>
      <c r="ZV28" s="72"/>
      <c r="ZW28" s="72"/>
      <c r="ZX28" s="72"/>
      <c r="ZY28" s="72"/>
      <c r="ZZ28" s="72"/>
      <c r="AAA28" s="72"/>
      <c r="AAB28" s="72"/>
      <c r="AAC28" s="72"/>
      <c r="AAD28" s="72"/>
      <c r="AAE28" s="72"/>
      <c r="AAF28" s="72"/>
      <c r="AAG28" s="72"/>
      <c r="AAH28" s="72"/>
      <c r="AAI28" s="72"/>
      <c r="AAJ28" s="72"/>
      <c r="AAK28" s="72"/>
      <c r="AAL28" s="72"/>
      <c r="AAM28" s="72"/>
      <c r="AAN28" s="72"/>
      <c r="AAO28" s="72"/>
      <c r="AAP28" s="72"/>
      <c r="AAQ28" s="72"/>
      <c r="AAR28" s="72"/>
      <c r="AAS28" s="72"/>
      <c r="AAT28" s="72"/>
      <c r="AAU28" s="72"/>
      <c r="AAV28" s="72"/>
      <c r="AAW28" s="72"/>
      <c r="AAX28" s="72"/>
      <c r="AAY28" s="72"/>
      <c r="AAZ28" s="72"/>
      <c r="ABA28" s="72"/>
      <c r="ABB28" s="72"/>
      <c r="ABC28" s="72"/>
      <c r="ABD28" s="72"/>
      <c r="ABE28" s="72"/>
      <c r="ABF28" s="72"/>
      <c r="ABG28" s="72"/>
      <c r="ABH28" s="72"/>
      <c r="ABI28" s="72"/>
      <c r="ABJ28" s="72"/>
      <c r="ABK28" s="72"/>
      <c r="ABL28" s="72"/>
      <c r="ABM28" s="72"/>
      <c r="ABN28" s="72"/>
      <c r="ABO28" s="72"/>
      <c r="ABP28" s="72"/>
      <c r="ABQ28" s="72"/>
      <c r="ABR28" s="72"/>
      <c r="ABS28" s="72"/>
      <c r="ABT28" s="72"/>
      <c r="ABU28" s="72"/>
      <c r="ABV28" s="72"/>
      <c r="ABW28" s="72"/>
      <c r="ABX28" s="72"/>
      <c r="ABY28" s="72"/>
      <c r="ABZ28" s="72"/>
      <c r="ACA28" s="72"/>
      <c r="ACB28" s="72"/>
      <c r="ACC28" s="72"/>
      <c r="ACD28" s="72"/>
      <c r="ACE28" s="72"/>
      <c r="ACF28" s="72"/>
      <c r="ACG28" s="72"/>
      <c r="ACH28" s="72"/>
      <c r="ACI28" s="72"/>
      <c r="ACJ28" s="72"/>
      <c r="ACK28" s="72"/>
      <c r="ACL28" s="72"/>
      <c r="ACM28" s="72"/>
      <c r="ACN28" s="72"/>
      <c r="ACO28" s="72"/>
      <c r="ACP28" s="72"/>
      <c r="ACQ28" s="72"/>
      <c r="ACR28" s="72"/>
      <c r="ACS28" s="72"/>
      <c r="ACT28" s="72"/>
      <c r="ACU28" s="72"/>
      <c r="ACV28" s="72"/>
      <c r="ACW28" s="72"/>
      <c r="ACX28" s="72"/>
      <c r="ACY28" s="72"/>
      <c r="ACZ28" s="72"/>
      <c r="ADA28" s="72"/>
      <c r="ADB28" s="72"/>
      <c r="ADC28" s="72"/>
      <c r="ADD28" s="72"/>
      <c r="ADE28" s="72"/>
      <c r="ADF28" s="72"/>
      <c r="ADG28" s="72"/>
      <c r="ADH28" s="72"/>
      <c r="ADI28" s="72"/>
      <c r="ADJ28" s="72"/>
      <c r="ADK28" s="72"/>
      <c r="ADL28" s="72"/>
      <c r="ADM28" s="72"/>
      <c r="ADN28" s="72"/>
      <c r="ADO28" s="72"/>
      <c r="ADP28" s="72"/>
      <c r="ADQ28" s="72"/>
      <c r="ADR28" s="72"/>
      <c r="ADS28" s="72"/>
      <c r="ADT28" s="72"/>
      <c r="ADU28" s="72"/>
      <c r="ADV28" s="72"/>
      <c r="ADW28" s="72"/>
      <c r="ADX28" s="72"/>
      <c r="ADY28" s="72"/>
      <c r="ADZ28" s="72"/>
      <c r="AEA28" s="72"/>
      <c r="AEB28" s="72"/>
      <c r="AEC28" s="72"/>
      <c r="AED28" s="72"/>
      <c r="AEE28" s="72"/>
      <c r="AEF28" s="72"/>
      <c r="AEG28" s="72"/>
      <c r="AEH28" s="72"/>
      <c r="AEI28" s="72"/>
      <c r="AEJ28" s="72"/>
      <c r="AEK28" s="72"/>
      <c r="AEL28" s="72"/>
      <c r="AEM28" s="72"/>
      <c r="AEN28" s="72"/>
      <c r="AEO28" s="72"/>
      <c r="AEP28" s="72"/>
      <c r="AEQ28" s="72"/>
      <c r="AER28" s="72"/>
      <c r="AES28" s="72"/>
      <c r="AET28" s="72"/>
      <c r="AEU28" s="72"/>
      <c r="AEV28" s="72"/>
      <c r="AEW28" s="72"/>
      <c r="AEX28" s="72"/>
      <c r="AEY28" s="72"/>
      <c r="AEZ28" s="72"/>
      <c r="AFA28" s="72"/>
      <c r="AFB28" s="72"/>
      <c r="AFC28" s="72"/>
      <c r="AFD28" s="72"/>
      <c r="AFE28" s="72"/>
      <c r="AFF28" s="72"/>
      <c r="AFG28" s="72"/>
      <c r="AFH28" s="72"/>
      <c r="AFI28" s="72"/>
      <c r="AFJ28" s="72"/>
      <c r="AFK28" s="72"/>
      <c r="AFL28" s="72"/>
      <c r="AFM28" s="72"/>
      <c r="AFN28" s="72"/>
      <c r="AFO28" s="72"/>
      <c r="AFP28" s="72"/>
      <c r="AFQ28" s="72"/>
      <c r="AFR28" s="72"/>
      <c r="AFS28" s="72"/>
      <c r="AFT28" s="72"/>
      <c r="AFU28" s="72"/>
      <c r="AFV28" s="72"/>
      <c r="AFW28" s="72"/>
      <c r="AFX28" s="72"/>
      <c r="AFY28" s="72"/>
      <c r="AFZ28" s="72"/>
      <c r="AGA28" s="72"/>
      <c r="AGB28" s="72"/>
      <c r="AGC28" s="72"/>
      <c r="AGD28" s="72"/>
      <c r="AGE28" s="72"/>
      <c r="AGF28" s="72"/>
      <c r="AGG28" s="72"/>
      <c r="AGH28" s="72"/>
      <c r="AGI28" s="72"/>
      <c r="AGJ28" s="72"/>
      <c r="AGK28" s="72"/>
      <c r="AGL28" s="72"/>
      <c r="AGM28" s="72"/>
      <c r="AGN28" s="72"/>
      <c r="AGO28" s="72"/>
      <c r="AGP28" s="72"/>
      <c r="AGQ28" s="72"/>
      <c r="AGR28" s="72"/>
      <c r="AGS28" s="72"/>
      <c r="AGT28" s="72"/>
      <c r="AGU28" s="72"/>
      <c r="AGV28" s="72"/>
      <c r="AGW28" s="72"/>
      <c r="AGX28" s="72"/>
      <c r="AGY28" s="72"/>
      <c r="AGZ28" s="72"/>
      <c r="AHA28" s="72"/>
      <c r="AHB28" s="72"/>
      <c r="AHC28" s="72"/>
      <c r="AHD28" s="72"/>
      <c r="AHE28" s="72"/>
      <c r="AHF28" s="72"/>
      <c r="AHG28" s="72"/>
      <c r="AHH28" s="72"/>
      <c r="AHI28" s="72"/>
      <c r="AHJ28" s="72"/>
      <c r="AHK28" s="72"/>
      <c r="AHL28" s="72"/>
      <c r="AHM28" s="72"/>
      <c r="AHN28" s="72"/>
      <c r="AHO28" s="72"/>
      <c r="AHP28" s="72"/>
      <c r="AHQ28" s="72"/>
      <c r="AHR28" s="72"/>
      <c r="AHS28" s="72"/>
      <c r="AHT28" s="72"/>
      <c r="AHU28" s="72"/>
      <c r="AHV28" s="72"/>
      <c r="AHW28" s="72"/>
      <c r="AHX28" s="72"/>
      <c r="AHY28" s="72"/>
      <c r="AHZ28" s="72"/>
      <c r="AIA28" s="72"/>
      <c r="AIB28" s="72"/>
      <c r="AIC28" s="72"/>
      <c r="AID28" s="72"/>
      <c r="AIE28" s="72"/>
      <c r="AIF28" s="72"/>
      <c r="AIG28" s="72"/>
      <c r="AIH28" s="72"/>
      <c r="AII28" s="72"/>
      <c r="AIJ28" s="72"/>
      <c r="AIK28" s="72"/>
      <c r="AIL28" s="72"/>
      <c r="AIM28" s="72"/>
      <c r="AIN28" s="72"/>
      <c r="AIO28" s="72"/>
      <c r="AIP28" s="72"/>
      <c r="AIQ28" s="72"/>
      <c r="AIR28" s="72"/>
      <c r="AIS28" s="72"/>
      <c r="AIT28" s="72"/>
      <c r="AIU28" s="72"/>
      <c r="AIV28" s="72"/>
      <c r="AIW28" s="72"/>
      <c r="AIX28" s="72"/>
      <c r="AIY28" s="72"/>
      <c r="AIZ28" s="72"/>
      <c r="AJA28" s="72"/>
      <c r="AJB28" s="72"/>
      <c r="AJC28" s="72"/>
      <c r="AJD28" s="72"/>
      <c r="AJE28" s="72"/>
      <c r="AJF28" s="72"/>
      <c r="AJG28" s="72"/>
      <c r="AJH28" s="72"/>
      <c r="AJI28" s="72"/>
      <c r="AJJ28" s="72"/>
      <c r="AJK28" s="72"/>
      <c r="AJL28" s="72"/>
      <c r="AJM28" s="72"/>
      <c r="AJN28" s="72"/>
      <c r="AJO28" s="72"/>
      <c r="AJP28" s="72"/>
      <c r="AJQ28" s="72"/>
      <c r="AJR28" s="72"/>
      <c r="AJS28" s="72"/>
      <c r="AJT28" s="72"/>
      <c r="AJU28" s="72"/>
      <c r="AJV28" s="72"/>
      <c r="AJW28" s="72"/>
      <c r="AJX28" s="72"/>
      <c r="AJY28" s="72"/>
      <c r="AJZ28" s="72"/>
      <c r="AKA28" s="72"/>
      <c r="AKB28" s="72"/>
      <c r="AKC28" s="72"/>
      <c r="AKD28" s="72"/>
      <c r="AKE28" s="72"/>
      <c r="AKF28" s="72"/>
      <c r="AKG28" s="72"/>
      <c r="AKH28" s="72"/>
      <c r="AKI28" s="72"/>
      <c r="AKJ28" s="72"/>
      <c r="AKK28" s="72"/>
      <c r="AKL28" s="72"/>
      <c r="AKM28" s="72"/>
      <c r="AKN28" s="72"/>
      <c r="AKO28" s="72"/>
      <c r="AKP28" s="72"/>
      <c r="AKQ28" s="72"/>
      <c r="AKR28" s="72"/>
      <c r="AKS28" s="72"/>
      <c r="AKT28" s="72"/>
      <c r="AKU28" s="72"/>
      <c r="AKV28" s="72"/>
      <c r="AKW28" s="72"/>
      <c r="AKX28" s="72"/>
      <c r="AKY28" s="72"/>
      <c r="AKZ28" s="72"/>
      <c r="ALA28" s="72"/>
      <c r="ALB28" s="72"/>
      <c r="ALC28" s="72"/>
      <c r="ALD28" s="72"/>
      <c r="ALE28" s="72"/>
      <c r="ALF28" s="72"/>
      <c r="ALG28" s="72"/>
      <c r="ALH28" s="72"/>
      <c r="ALI28" s="72"/>
      <c r="ALJ28" s="72"/>
      <c r="ALK28" s="72"/>
      <c r="ALL28" s="72"/>
      <c r="ALM28" s="72"/>
      <c r="ALN28" s="72"/>
      <c r="ALO28" s="72"/>
      <c r="ALP28" s="72"/>
      <c r="ALQ28" s="72"/>
      <c r="ALR28" s="72"/>
      <c r="ALS28" s="72"/>
      <c r="ALT28" s="72"/>
      <c r="ALU28" s="72"/>
      <c r="ALV28" s="72"/>
      <c r="ALW28" s="72"/>
      <c r="ALX28" s="72"/>
      <c r="ALY28" s="72"/>
      <c r="ALZ28" s="72"/>
      <c r="AMA28" s="72"/>
      <c r="AMB28" s="72"/>
      <c r="AMC28" s="72"/>
      <c r="AMD28" s="72"/>
      <c r="AME28" s="72"/>
      <c r="AMF28" s="72"/>
      <c r="AMG28" s="72"/>
      <c r="AMH28" s="72"/>
      <c r="AMI28" s="72"/>
      <c r="AMJ28" s="72"/>
      <c r="AMK28" s="72"/>
      <c r="AML28" s="72"/>
      <c r="AMM28" s="72"/>
      <c r="AMN28" s="72"/>
      <c r="AMO28" s="72"/>
      <c r="AMP28" s="72"/>
      <c r="AMQ28" s="72"/>
      <c r="AMR28" s="72"/>
      <c r="AMS28" s="72"/>
      <c r="AMT28" s="72"/>
      <c r="AMU28" s="72"/>
      <c r="AMV28" s="72"/>
      <c r="AMW28" s="72"/>
      <c r="AMX28" s="72"/>
      <c r="AMY28" s="72"/>
      <c r="AMZ28" s="72"/>
      <c r="ANA28" s="72"/>
      <c r="ANB28" s="72"/>
      <c r="ANC28" s="72"/>
    </row>
    <row r="29" spans="1:1043" s="26" customFormat="1" ht="18.75" customHeight="1" x14ac:dyDescent="0.25">
      <c r="A29" s="46">
        <v>1</v>
      </c>
      <c r="B29" s="47" t="str">
        <f>'часть 2'!B17</f>
        <v>г. Торжок, ул. Студенческая, д.14А</v>
      </c>
      <c r="C29" s="46">
        <v>1964</v>
      </c>
      <c r="D29" s="46" t="s">
        <v>51</v>
      </c>
      <c r="E29" s="46" t="s">
        <v>52</v>
      </c>
      <c r="F29" s="46">
        <v>3</v>
      </c>
      <c r="G29" s="46">
        <v>2</v>
      </c>
      <c r="H29" s="96">
        <v>946</v>
      </c>
      <c r="I29" s="96">
        <v>618.5</v>
      </c>
      <c r="J29" s="96">
        <v>618.5</v>
      </c>
      <c r="K29" s="88">
        <v>32</v>
      </c>
      <c r="L29" s="53">
        <f t="shared" si="5"/>
        <v>4445495.3499999996</v>
      </c>
      <c r="M29" s="83">
        <v>0</v>
      </c>
      <c r="N29" s="51">
        <v>0</v>
      </c>
      <c r="O29" s="53">
        <f>'часть 2'!C17</f>
        <v>4445495.3499999996</v>
      </c>
      <c r="P29" s="83">
        <v>0</v>
      </c>
      <c r="Q29" s="51">
        <v>0</v>
      </c>
      <c r="R29" s="70">
        <v>46022</v>
      </c>
      <c r="S29" s="70">
        <v>46022</v>
      </c>
    </row>
    <row r="30" spans="1:1043" s="26" customFormat="1" ht="18.75" customHeight="1" x14ac:dyDescent="0.25">
      <c r="A30" s="46">
        <v>2</v>
      </c>
      <c r="B30" s="47" t="str">
        <f>'часть 2'!B18</f>
        <v>г. Торжок, ул. 1-ая Авиационная, д. 7</v>
      </c>
      <c r="C30" s="46">
        <v>1994</v>
      </c>
      <c r="D30" s="46" t="s">
        <v>51</v>
      </c>
      <c r="E30" s="46" t="s">
        <v>52</v>
      </c>
      <c r="F30" s="46">
        <v>2</v>
      </c>
      <c r="G30" s="46">
        <v>1</v>
      </c>
      <c r="H30" s="96">
        <v>660.2</v>
      </c>
      <c r="I30" s="96">
        <v>559.1</v>
      </c>
      <c r="J30" s="96">
        <v>559.1</v>
      </c>
      <c r="K30" s="88">
        <v>13</v>
      </c>
      <c r="L30" s="53">
        <f>M30+N30+O30+P30+Q30</f>
        <v>6018269.8799999999</v>
      </c>
      <c r="M30" s="83">
        <v>0</v>
      </c>
      <c r="N30" s="51">
        <v>0</v>
      </c>
      <c r="O30" s="53">
        <f>'часть 2'!C18</f>
        <v>6018269.8799999999</v>
      </c>
      <c r="P30" s="83">
        <v>0</v>
      </c>
      <c r="Q30" s="51">
        <v>0</v>
      </c>
      <c r="R30" s="70">
        <v>46022</v>
      </c>
      <c r="S30" s="70">
        <v>46022</v>
      </c>
    </row>
    <row r="31" spans="1:1043" s="26" customFormat="1" ht="18.75" customHeight="1" x14ac:dyDescent="0.25">
      <c r="A31" s="46">
        <v>3</v>
      </c>
      <c r="B31" s="47" t="str">
        <f>'часть 2'!B19</f>
        <v>г. Торжок, ул. Энгельса, д.12</v>
      </c>
      <c r="C31" s="46">
        <v>1956</v>
      </c>
      <c r="D31" s="46" t="s">
        <v>51</v>
      </c>
      <c r="E31" s="46" t="s">
        <v>52</v>
      </c>
      <c r="F31" s="46">
        <v>2</v>
      </c>
      <c r="G31" s="46">
        <v>1</v>
      </c>
      <c r="H31" s="96">
        <v>437.6</v>
      </c>
      <c r="I31" s="96">
        <v>395.4</v>
      </c>
      <c r="J31" s="96">
        <v>395.4</v>
      </c>
      <c r="K31" s="88">
        <v>12</v>
      </c>
      <c r="L31" s="53">
        <f t="shared" si="5"/>
        <v>4012179.92</v>
      </c>
      <c r="M31" s="83">
        <v>0</v>
      </c>
      <c r="N31" s="51">
        <v>0</v>
      </c>
      <c r="O31" s="53">
        <f>'часть 2'!C19</f>
        <v>4012179.92</v>
      </c>
      <c r="P31" s="83">
        <v>0</v>
      </c>
      <c r="Q31" s="51">
        <v>0</v>
      </c>
      <c r="R31" s="70">
        <v>46022</v>
      </c>
      <c r="S31" s="70">
        <v>46022</v>
      </c>
    </row>
    <row r="32" spans="1:1043" s="26" customFormat="1" ht="18.75" customHeight="1" x14ac:dyDescent="0.25">
      <c r="A32" s="46">
        <v>4</v>
      </c>
      <c r="B32" s="47" t="str">
        <f>'часть 2'!B20</f>
        <v>г. Торжок, ул. Старицкая, д. 17</v>
      </c>
      <c r="C32" s="46">
        <v>1917</v>
      </c>
      <c r="D32" s="46" t="s">
        <v>51</v>
      </c>
      <c r="E32" s="46" t="s">
        <v>52</v>
      </c>
      <c r="F32" s="46">
        <v>2</v>
      </c>
      <c r="G32" s="46">
        <v>1</v>
      </c>
      <c r="H32" s="96">
        <v>235.4</v>
      </c>
      <c r="I32" s="96">
        <v>157.19999999999999</v>
      </c>
      <c r="J32" s="96">
        <v>157.19999999999999</v>
      </c>
      <c r="K32" s="88">
        <v>12</v>
      </c>
      <c r="L32" s="53">
        <f t="shared" si="5"/>
        <v>2733297.5700000003</v>
      </c>
      <c r="M32" s="83">
        <v>0</v>
      </c>
      <c r="N32" s="51">
        <v>0</v>
      </c>
      <c r="O32" s="53">
        <f>'часть 2'!C20</f>
        <v>2733297.5700000003</v>
      </c>
      <c r="P32" s="83">
        <v>0</v>
      </c>
      <c r="Q32" s="51">
        <v>0</v>
      </c>
      <c r="R32" s="70">
        <v>46022</v>
      </c>
      <c r="S32" s="70">
        <v>46022</v>
      </c>
    </row>
    <row r="33" spans="1:1043" s="75" customFormat="1" ht="18.75" customHeight="1" x14ac:dyDescent="0.25">
      <c r="A33" s="160" t="s">
        <v>96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</row>
    <row r="34" spans="1:1043" s="75" customFormat="1" ht="18.75" customHeight="1" x14ac:dyDescent="0.25">
      <c r="A34" s="163" t="s">
        <v>27</v>
      </c>
      <c r="B34" s="164"/>
      <c r="C34" s="117"/>
      <c r="D34" s="117"/>
      <c r="E34" s="117"/>
      <c r="F34" s="117"/>
      <c r="G34" s="117"/>
      <c r="H34" s="119">
        <f>H36</f>
        <v>11615.6</v>
      </c>
      <c r="I34" s="119">
        <f t="shared" ref="I34:Q34" si="6">I36</f>
        <v>10308.200000000001</v>
      </c>
      <c r="J34" s="119">
        <f t="shared" si="6"/>
        <v>8790.5</v>
      </c>
      <c r="K34" s="121">
        <f t="shared" si="6"/>
        <v>405</v>
      </c>
      <c r="L34" s="120">
        <f t="shared" si="6"/>
        <v>22972365.490000002</v>
      </c>
      <c r="M34" s="119">
        <f t="shared" si="6"/>
        <v>0</v>
      </c>
      <c r="N34" s="119">
        <f t="shared" si="6"/>
        <v>0</v>
      </c>
      <c r="O34" s="120">
        <f t="shared" si="6"/>
        <v>22972365.490000002</v>
      </c>
      <c r="P34" s="120">
        <f t="shared" si="6"/>
        <v>0</v>
      </c>
      <c r="Q34" s="120">
        <f t="shared" si="6"/>
        <v>0</v>
      </c>
      <c r="R34" s="117"/>
      <c r="S34" s="117"/>
    </row>
    <row r="35" spans="1:1043" s="75" customFormat="1" ht="18.75" customHeight="1" x14ac:dyDescent="0.25">
      <c r="A35" s="165" t="s">
        <v>101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7"/>
    </row>
    <row r="36" spans="1:1043" s="75" customFormat="1" ht="18.75" customHeight="1" x14ac:dyDescent="0.25">
      <c r="A36" s="162" t="s">
        <v>6</v>
      </c>
      <c r="B36" s="162"/>
      <c r="C36" s="76"/>
      <c r="D36" s="76"/>
      <c r="E36" s="76"/>
      <c r="F36" s="76"/>
      <c r="G36" s="77"/>
      <c r="H36" s="78">
        <f>SUM(H37:H46)</f>
        <v>11615.6</v>
      </c>
      <c r="I36" s="78">
        <f t="shared" ref="I36:Q36" si="7">SUM(I37:I46)</f>
        <v>10308.200000000001</v>
      </c>
      <c r="J36" s="78">
        <f t="shared" si="7"/>
        <v>8790.5</v>
      </c>
      <c r="K36" s="94">
        <f t="shared" si="7"/>
        <v>405</v>
      </c>
      <c r="L36" s="50">
        <f t="shared" si="7"/>
        <v>22972365.490000002</v>
      </c>
      <c r="M36" s="78">
        <f t="shared" si="7"/>
        <v>0</v>
      </c>
      <c r="N36" s="78">
        <f t="shared" si="7"/>
        <v>0</v>
      </c>
      <c r="O36" s="50">
        <f t="shared" si="7"/>
        <v>22972365.490000002</v>
      </c>
      <c r="P36" s="78">
        <f t="shared" si="7"/>
        <v>0</v>
      </c>
      <c r="Q36" s="78">
        <f t="shared" si="7"/>
        <v>0</v>
      </c>
      <c r="R36" s="71"/>
      <c r="S36" s="71"/>
    </row>
    <row r="37" spans="1:1043" s="125" customFormat="1" ht="18.600000000000001" customHeight="1" x14ac:dyDescent="0.25">
      <c r="A37" s="46">
        <v>1</v>
      </c>
      <c r="B37" s="79" t="str">
        <f>'часть 2'!B23</f>
        <v>г. Торжок, ул. Красноармейская, д.2</v>
      </c>
      <c r="C37" s="130">
        <v>1969</v>
      </c>
      <c r="D37" s="80" t="s">
        <v>51</v>
      </c>
      <c r="E37" s="81" t="s">
        <v>52</v>
      </c>
      <c r="F37" s="80">
        <v>3</v>
      </c>
      <c r="G37" s="80">
        <v>3</v>
      </c>
      <c r="H37" s="95">
        <v>1516.6</v>
      </c>
      <c r="I37" s="96">
        <v>1516.6</v>
      </c>
      <c r="J37" s="95">
        <v>1448.5</v>
      </c>
      <c r="K37" s="122">
        <v>60</v>
      </c>
      <c r="L37" s="53">
        <f t="shared" ref="L37:L44" si="8">M37+N37+O37+P37+Q37</f>
        <v>6099848.7300000004</v>
      </c>
      <c r="M37" s="84">
        <v>0</v>
      </c>
      <c r="N37" s="53">
        <v>0</v>
      </c>
      <c r="O37" s="53">
        <f>'часть 2'!C23</f>
        <v>6099848.7300000004</v>
      </c>
      <c r="P37" s="84">
        <v>0</v>
      </c>
      <c r="Q37" s="53">
        <v>0</v>
      </c>
      <c r="R37" s="123">
        <v>45291</v>
      </c>
      <c r="S37" s="123">
        <v>45657</v>
      </c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24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124"/>
      <c r="CZ37" s="124"/>
      <c r="DA37" s="124"/>
      <c r="DB37" s="124"/>
      <c r="DC37" s="124"/>
      <c r="DD37" s="124"/>
      <c r="DE37" s="124"/>
      <c r="DF37" s="124"/>
      <c r="DG37" s="124"/>
      <c r="DH37" s="124"/>
      <c r="DI37" s="124"/>
      <c r="DJ37" s="124"/>
      <c r="DK37" s="124"/>
      <c r="DL37" s="124"/>
      <c r="DM37" s="124"/>
      <c r="DN37" s="124"/>
      <c r="DO37" s="124"/>
      <c r="DP37" s="124"/>
      <c r="DQ37" s="124"/>
      <c r="DR37" s="124"/>
      <c r="DS37" s="124"/>
      <c r="DT37" s="124"/>
      <c r="DU37" s="124"/>
      <c r="DV37" s="124"/>
      <c r="DW37" s="124"/>
      <c r="DX37" s="124"/>
      <c r="DY37" s="124"/>
      <c r="DZ37" s="124"/>
      <c r="EA37" s="124"/>
      <c r="EB37" s="124"/>
      <c r="EC37" s="124"/>
      <c r="ED37" s="124"/>
      <c r="EE37" s="124"/>
      <c r="EF37" s="124"/>
      <c r="EG37" s="124"/>
      <c r="EH37" s="124"/>
      <c r="EI37" s="124"/>
      <c r="EJ37" s="124"/>
      <c r="EK37" s="124"/>
      <c r="EL37" s="124"/>
      <c r="EM37" s="124"/>
      <c r="EN37" s="124"/>
      <c r="EO37" s="124"/>
      <c r="EP37" s="124"/>
      <c r="EQ37" s="124"/>
      <c r="ER37" s="124"/>
      <c r="ES37" s="124"/>
      <c r="ET37" s="124"/>
      <c r="EU37" s="124"/>
      <c r="EV37" s="124"/>
      <c r="EW37" s="124"/>
      <c r="EX37" s="124"/>
      <c r="EY37" s="124"/>
      <c r="EZ37" s="124"/>
      <c r="FA37" s="124"/>
      <c r="FB37" s="124"/>
      <c r="FC37" s="124"/>
      <c r="FD37" s="124"/>
      <c r="FE37" s="124"/>
      <c r="FF37" s="124"/>
      <c r="FG37" s="124"/>
      <c r="FH37" s="124"/>
      <c r="FI37" s="124"/>
      <c r="FJ37" s="124"/>
      <c r="FK37" s="124"/>
      <c r="FL37" s="124"/>
      <c r="FM37" s="124"/>
      <c r="FN37" s="124"/>
      <c r="FO37" s="124"/>
      <c r="FP37" s="124"/>
      <c r="FQ37" s="124"/>
      <c r="FR37" s="124"/>
      <c r="FS37" s="124"/>
      <c r="FT37" s="124"/>
      <c r="FU37" s="124"/>
      <c r="FV37" s="124"/>
      <c r="FW37" s="124"/>
      <c r="FX37" s="124"/>
      <c r="FY37" s="124"/>
      <c r="FZ37" s="124"/>
      <c r="GA37" s="124"/>
      <c r="GB37" s="124"/>
      <c r="GC37" s="124"/>
      <c r="GD37" s="124"/>
      <c r="GE37" s="124"/>
      <c r="GF37" s="124"/>
      <c r="GG37" s="124"/>
      <c r="GH37" s="124"/>
      <c r="GI37" s="124"/>
      <c r="GJ37" s="124"/>
      <c r="GK37" s="124"/>
      <c r="GL37" s="124"/>
      <c r="GM37" s="124"/>
      <c r="GN37" s="124"/>
      <c r="GO37" s="124"/>
      <c r="GP37" s="124"/>
      <c r="GQ37" s="124"/>
      <c r="GR37" s="124"/>
      <c r="GS37" s="124"/>
      <c r="GT37" s="124"/>
      <c r="GU37" s="124"/>
      <c r="GV37" s="124"/>
      <c r="GW37" s="124"/>
      <c r="GX37" s="124"/>
      <c r="GY37" s="124"/>
      <c r="GZ37" s="124"/>
      <c r="HA37" s="124"/>
      <c r="HB37" s="124"/>
      <c r="HC37" s="124"/>
      <c r="HD37" s="124"/>
      <c r="HE37" s="124"/>
      <c r="HF37" s="124"/>
      <c r="HG37" s="124"/>
      <c r="HH37" s="124"/>
      <c r="HI37" s="124"/>
      <c r="HJ37" s="124"/>
      <c r="HK37" s="124"/>
      <c r="HL37" s="124"/>
      <c r="HM37" s="124"/>
      <c r="HN37" s="124"/>
      <c r="HO37" s="124"/>
      <c r="HP37" s="124"/>
      <c r="HQ37" s="124"/>
      <c r="HR37" s="124"/>
      <c r="HS37" s="124"/>
      <c r="HT37" s="124"/>
      <c r="HU37" s="124"/>
      <c r="HV37" s="124"/>
      <c r="HW37" s="124"/>
      <c r="HX37" s="124"/>
      <c r="HY37" s="124"/>
      <c r="HZ37" s="124"/>
      <c r="IA37" s="124"/>
      <c r="IB37" s="124"/>
      <c r="IC37" s="124"/>
      <c r="ID37" s="124"/>
      <c r="IE37" s="124"/>
      <c r="IF37" s="124"/>
      <c r="IG37" s="124"/>
      <c r="IH37" s="124"/>
      <c r="II37" s="124"/>
      <c r="IJ37" s="124"/>
      <c r="IK37" s="124"/>
      <c r="IL37" s="124"/>
      <c r="IM37" s="124"/>
      <c r="IN37" s="124"/>
      <c r="IO37" s="124"/>
      <c r="IP37" s="124"/>
      <c r="IQ37" s="124"/>
      <c r="IR37" s="124"/>
      <c r="IS37" s="124"/>
      <c r="IT37" s="124"/>
      <c r="IU37" s="124"/>
      <c r="IV37" s="124"/>
      <c r="IW37" s="124"/>
      <c r="IX37" s="124"/>
      <c r="IY37" s="124"/>
      <c r="IZ37" s="124"/>
      <c r="JA37" s="124"/>
      <c r="JB37" s="124"/>
      <c r="JC37" s="124"/>
      <c r="JD37" s="124"/>
      <c r="JE37" s="124"/>
      <c r="JF37" s="124"/>
      <c r="JG37" s="124"/>
      <c r="JH37" s="124"/>
      <c r="JI37" s="124"/>
      <c r="JJ37" s="124"/>
      <c r="JK37" s="124"/>
      <c r="JL37" s="124"/>
      <c r="JM37" s="124"/>
      <c r="JN37" s="124"/>
      <c r="JO37" s="124"/>
      <c r="JP37" s="124"/>
      <c r="JQ37" s="124"/>
      <c r="JR37" s="124"/>
      <c r="JS37" s="124"/>
      <c r="JT37" s="124"/>
      <c r="JU37" s="124"/>
      <c r="JV37" s="124"/>
      <c r="JW37" s="124"/>
      <c r="JX37" s="124"/>
      <c r="JY37" s="124"/>
      <c r="JZ37" s="124"/>
      <c r="KA37" s="124"/>
      <c r="KB37" s="124"/>
      <c r="KC37" s="124"/>
      <c r="KD37" s="124"/>
      <c r="KE37" s="124"/>
      <c r="KF37" s="124"/>
      <c r="KG37" s="124"/>
      <c r="KH37" s="124"/>
      <c r="KI37" s="124"/>
      <c r="KJ37" s="124"/>
      <c r="KK37" s="124"/>
      <c r="KL37" s="124"/>
      <c r="KM37" s="124"/>
      <c r="KN37" s="124"/>
      <c r="KO37" s="124"/>
      <c r="KP37" s="124"/>
      <c r="KQ37" s="124"/>
      <c r="KR37" s="124"/>
      <c r="KS37" s="124"/>
      <c r="KT37" s="124"/>
      <c r="KU37" s="124"/>
      <c r="KV37" s="124"/>
      <c r="KW37" s="124"/>
      <c r="KX37" s="124"/>
      <c r="KY37" s="124"/>
      <c r="KZ37" s="124"/>
      <c r="LA37" s="124"/>
      <c r="LB37" s="124"/>
      <c r="LC37" s="124"/>
      <c r="LD37" s="124"/>
      <c r="LE37" s="124"/>
      <c r="LF37" s="124"/>
      <c r="LG37" s="124"/>
      <c r="LH37" s="124"/>
      <c r="LI37" s="124"/>
      <c r="LJ37" s="124"/>
      <c r="LK37" s="124"/>
      <c r="LL37" s="124"/>
      <c r="LM37" s="124"/>
      <c r="LN37" s="124"/>
      <c r="LO37" s="124"/>
      <c r="LP37" s="124"/>
      <c r="LQ37" s="124"/>
      <c r="LR37" s="124"/>
      <c r="LS37" s="124"/>
      <c r="LT37" s="124"/>
      <c r="LU37" s="124"/>
      <c r="LV37" s="124"/>
      <c r="LW37" s="124"/>
      <c r="LX37" s="124"/>
      <c r="LY37" s="124"/>
      <c r="LZ37" s="124"/>
      <c r="MA37" s="124"/>
      <c r="MB37" s="124"/>
      <c r="MC37" s="124"/>
      <c r="MD37" s="124"/>
      <c r="ME37" s="124"/>
      <c r="MF37" s="124"/>
      <c r="MG37" s="124"/>
      <c r="MH37" s="124"/>
      <c r="MI37" s="124"/>
      <c r="MJ37" s="124"/>
      <c r="MK37" s="124"/>
      <c r="ML37" s="124"/>
      <c r="MM37" s="124"/>
      <c r="MN37" s="124"/>
      <c r="MO37" s="124"/>
      <c r="MP37" s="124"/>
      <c r="MQ37" s="124"/>
      <c r="MR37" s="124"/>
      <c r="MS37" s="124"/>
      <c r="MT37" s="124"/>
      <c r="MU37" s="124"/>
      <c r="MV37" s="124"/>
      <c r="MW37" s="124"/>
      <c r="MX37" s="124"/>
      <c r="MY37" s="124"/>
      <c r="MZ37" s="124"/>
      <c r="NA37" s="124"/>
      <c r="NB37" s="124"/>
      <c r="NC37" s="124"/>
      <c r="ND37" s="124"/>
      <c r="NE37" s="124"/>
      <c r="NF37" s="124"/>
      <c r="NG37" s="124"/>
      <c r="NH37" s="124"/>
      <c r="NI37" s="124"/>
      <c r="NJ37" s="124"/>
      <c r="NK37" s="124"/>
      <c r="NL37" s="124"/>
      <c r="NM37" s="124"/>
      <c r="NN37" s="124"/>
      <c r="NO37" s="124"/>
      <c r="NP37" s="124"/>
      <c r="NQ37" s="124"/>
      <c r="NR37" s="124"/>
      <c r="NS37" s="124"/>
      <c r="NT37" s="124"/>
      <c r="NU37" s="124"/>
      <c r="NV37" s="124"/>
      <c r="NW37" s="124"/>
      <c r="NX37" s="124"/>
      <c r="NY37" s="124"/>
      <c r="NZ37" s="124"/>
      <c r="OA37" s="124"/>
      <c r="OB37" s="124"/>
      <c r="OC37" s="124"/>
      <c r="OD37" s="124"/>
      <c r="OE37" s="124"/>
      <c r="OF37" s="124"/>
      <c r="OG37" s="124"/>
      <c r="OH37" s="124"/>
      <c r="OI37" s="124"/>
      <c r="OJ37" s="124"/>
      <c r="OK37" s="124"/>
      <c r="OL37" s="124"/>
      <c r="OM37" s="124"/>
      <c r="ON37" s="124"/>
      <c r="OO37" s="124"/>
      <c r="OP37" s="124"/>
      <c r="OQ37" s="124"/>
      <c r="OR37" s="124"/>
      <c r="OS37" s="124"/>
      <c r="OT37" s="124"/>
      <c r="OU37" s="124"/>
      <c r="OV37" s="124"/>
      <c r="OW37" s="124"/>
      <c r="OX37" s="124"/>
      <c r="OY37" s="124"/>
      <c r="OZ37" s="124"/>
      <c r="PA37" s="124"/>
      <c r="PB37" s="124"/>
      <c r="PC37" s="124"/>
      <c r="PD37" s="124"/>
      <c r="PE37" s="124"/>
      <c r="PF37" s="124"/>
      <c r="PG37" s="124"/>
      <c r="PH37" s="124"/>
      <c r="PI37" s="124"/>
      <c r="PJ37" s="124"/>
      <c r="PK37" s="124"/>
      <c r="PL37" s="124"/>
      <c r="PM37" s="124"/>
      <c r="PN37" s="124"/>
      <c r="PO37" s="124"/>
      <c r="PP37" s="124"/>
      <c r="PQ37" s="124"/>
      <c r="PR37" s="124"/>
      <c r="PS37" s="124"/>
      <c r="PT37" s="124"/>
      <c r="PU37" s="124"/>
      <c r="PV37" s="124"/>
      <c r="PW37" s="124"/>
      <c r="PX37" s="124"/>
      <c r="PY37" s="124"/>
      <c r="PZ37" s="124"/>
      <c r="QA37" s="124"/>
      <c r="QB37" s="124"/>
      <c r="QC37" s="124"/>
      <c r="QD37" s="124"/>
      <c r="QE37" s="124"/>
      <c r="QF37" s="124"/>
      <c r="QG37" s="124"/>
      <c r="QH37" s="124"/>
      <c r="QI37" s="124"/>
      <c r="QJ37" s="124"/>
      <c r="QK37" s="124"/>
      <c r="QL37" s="124"/>
      <c r="QM37" s="124"/>
      <c r="QN37" s="124"/>
      <c r="QO37" s="124"/>
      <c r="QP37" s="124"/>
      <c r="QQ37" s="124"/>
      <c r="QR37" s="124"/>
      <c r="QS37" s="124"/>
      <c r="QT37" s="124"/>
      <c r="QU37" s="124"/>
      <c r="QV37" s="124"/>
      <c r="QW37" s="124"/>
      <c r="QX37" s="124"/>
      <c r="QY37" s="124"/>
      <c r="QZ37" s="124"/>
      <c r="RA37" s="124"/>
      <c r="RB37" s="124"/>
      <c r="RC37" s="124"/>
      <c r="RD37" s="124"/>
      <c r="RE37" s="124"/>
      <c r="RF37" s="124"/>
      <c r="RG37" s="124"/>
      <c r="RH37" s="124"/>
      <c r="RI37" s="124"/>
      <c r="RJ37" s="124"/>
      <c r="RK37" s="124"/>
      <c r="RL37" s="124"/>
      <c r="RM37" s="124"/>
      <c r="RN37" s="124"/>
      <c r="RO37" s="124"/>
      <c r="RP37" s="124"/>
      <c r="RQ37" s="124"/>
      <c r="RR37" s="124"/>
      <c r="RS37" s="124"/>
      <c r="RT37" s="124"/>
      <c r="RU37" s="124"/>
      <c r="RV37" s="124"/>
      <c r="RW37" s="124"/>
      <c r="RX37" s="124"/>
      <c r="RY37" s="124"/>
      <c r="RZ37" s="124"/>
      <c r="SA37" s="124"/>
      <c r="SB37" s="124"/>
      <c r="SC37" s="124"/>
      <c r="SD37" s="124"/>
      <c r="SE37" s="124"/>
      <c r="SF37" s="124"/>
      <c r="SG37" s="124"/>
      <c r="SH37" s="124"/>
      <c r="SI37" s="124"/>
      <c r="SJ37" s="124"/>
      <c r="SK37" s="124"/>
      <c r="SL37" s="124"/>
      <c r="SM37" s="124"/>
      <c r="SN37" s="124"/>
      <c r="SO37" s="124"/>
      <c r="SP37" s="124"/>
      <c r="SQ37" s="124"/>
      <c r="SR37" s="124"/>
      <c r="SS37" s="124"/>
      <c r="ST37" s="124"/>
      <c r="SU37" s="124"/>
      <c r="SV37" s="124"/>
      <c r="SW37" s="124"/>
      <c r="SX37" s="124"/>
      <c r="SY37" s="124"/>
      <c r="SZ37" s="124"/>
      <c r="TA37" s="124"/>
      <c r="TB37" s="124"/>
      <c r="TC37" s="124"/>
      <c r="TD37" s="124"/>
      <c r="TE37" s="124"/>
      <c r="TF37" s="124"/>
      <c r="TG37" s="124"/>
      <c r="TH37" s="124"/>
      <c r="TI37" s="124"/>
      <c r="TJ37" s="124"/>
      <c r="TK37" s="124"/>
      <c r="TL37" s="124"/>
      <c r="TM37" s="124"/>
      <c r="TN37" s="124"/>
      <c r="TO37" s="124"/>
      <c r="TP37" s="124"/>
      <c r="TQ37" s="124"/>
      <c r="TR37" s="124"/>
      <c r="TS37" s="124"/>
      <c r="TT37" s="124"/>
      <c r="TU37" s="124"/>
      <c r="TV37" s="124"/>
      <c r="TW37" s="124"/>
      <c r="TX37" s="124"/>
      <c r="TY37" s="124"/>
      <c r="TZ37" s="124"/>
      <c r="UA37" s="124"/>
      <c r="UB37" s="124"/>
      <c r="UC37" s="124"/>
      <c r="UD37" s="124"/>
      <c r="UE37" s="124"/>
      <c r="UF37" s="124"/>
      <c r="UG37" s="124"/>
      <c r="UH37" s="124"/>
      <c r="UI37" s="124"/>
      <c r="UJ37" s="124"/>
      <c r="UK37" s="124"/>
      <c r="UL37" s="124"/>
      <c r="UM37" s="124"/>
      <c r="UN37" s="124"/>
      <c r="UO37" s="124"/>
      <c r="UP37" s="124"/>
      <c r="UQ37" s="124"/>
      <c r="UR37" s="124"/>
      <c r="US37" s="124"/>
      <c r="UT37" s="124"/>
      <c r="UU37" s="124"/>
      <c r="UV37" s="124"/>
      <c r="UW37" s="124"/>
      <c r="UX37" s="124"/>
      <c r="UY37" s="124"/>
      <c r="UZ37" s="124"/>
      <c r="VA37" s="124"/>
      <c r="VB37" s="124"/>
      <c r="VC37" s="124"/>
      <c r="VD37" s="124"/>
      <c r="VE37" s="124"/>
      <c r="VF37" s="124"/>
      <c r="VG37" s="124"/>
      <c r="VH37" s="124"/>
      <c r="VI37" s="124"/>
      <c r="VJ37" s="124"/>
      <c r="VK37" s="124"/>
      <c r="VL37" s="124"/>
      <c r="VM37" s="124"/>
      <c r="VN37" s="124"/>
      <c r="VO37" s="124"/>
      <c r="VP37" s="124"/>
      <c r="VQ37" s="124"/>
      <c r="VR37" s="124"/>
      <c r="VS37" s="124"/>
      <c r="VT37" s="124"/>
      <c r="VU37" s="124"/>
      <c r="VV37" s="124"/>
      <c r="VW37" s="124"/>
      <c r="VX37" s="124"/>
      <c r="VY37" s="124"/>
      <c r="VZ37" s="124"/>
      <c r="WA37" s="124"/>
      <c r="WB37" s="124"/>
      <c r="WC37" s="124"/>
      <c r="WD37" s="124"/>
      <c r="WE37" s="124"/>
      <c r="WF37" s="124"/>
      <c r="WG37" s="124"/>
      <c r="WH37" s="124"/>
      <c r="WI37" s="124"/>
      <c r="WJ37" s="124"/>
      <c r="WK37" s="124"/>
      <c r="WL37" s="124"/>
      <c r="WM37" s="124"/>
      <c r="WN37" s="124"/>
      <c r="WO37" s="124"/>
      <c r="WP37" s="124"/>
      <c r="WQ37" s="124"/>
      <c r="WR37" s="124"/>
      <c r="WS37" s="124"/>
      <c r="WT37" s="124"/>
      <c r="WU37" s="124"/>
      <c r="WV37" s="124"/>
      <c r="WW37" s="124"/>
      <c r="WX37" s="124"/>
      <c r="WY37" s="124"/>
      <c r="WZ37" s="124"/>
      <c r="XA37" s="124"/>
      <c r="XB37" s="124"/>
      <c r="XC37" s="124"/>
      <c r="XD37" s="124"/>
      <c r="XE37" s="124"/>
      <c r="XF37" s="124"/>
      <c r="XG37" s="124"/>
      <c r="XH37" s="124"/>
      <c r="XI37" s="124"/>
      <c r="XJ37" s="124"/>
      <c r="XK37" s="124"/>
      <c r="XL37" s="124"/>
      <c r="XM37" s="124"/>
      <c r="XN37" s="124"/>
      <c r="XO37" s="124"/>
      <c r="XP37" s="124"/>
      <c r="XQ37" s="124"/>
      <c r="XR37" s="124"/>
      <c r="XS37" s="124"/>
      <c r="XT37" s="124"/>
      <c r="XU37" s="124"/>
      <c r="XV37" s="124"/>
      <c r="XW37" s="124"/>
      <c r="XX37" s="124"/>
      <c r="XY37" s="124"/>
      <c r="XZ37" s="124"/>
      <c r="YA37" s="124"/>
      <c r="YB37" s="124"/>
      <c r="YC37" s="124"/>
      <c r="YD37" s="124"/>
      <c r="YE37" s="124"/>
      <c r="YF37" s="124"/>
      <c r="YG37" s="124"/>
      <c r="YH37" s="124"/>
      <c r="YI37" s="124"/>
      <c r="YJ37" s="124"/>
      <c r="YK37" s="124"/>
      <c r="YL37" s="124"/>
      <c r="YM37" s="124"/>
      <c r="YN37" s="124"/>
      <c r="YO37" s="124"/>
      <c r="YP37" s="124"/>
      <c r="YQ37" s="124"/>
      <c r="YR37" s="124"/>
      <c r="YS37" s="124"/>
      <c r="YT37" s="124"/>
      <c r="YU37" s="124"/>
      <c r="YV37" s="124"/>
      <c r="YW37" s="124"/>
      <c r="YX37" s="124"/>
      <c r="YY37" s="124"/>
      <c r="YZ37" s="124"/>
      <c r="ZA37" s="124"/>
      <c r="ZB37" s="124"/>
      <c r="ZC37" s="124"/>
      <c r="ZD37" s="124"/>
      <c r="ZE37" s="124"/>
      <c r="ZF37" s="124"/>
      <c r="ZG37" s="124"/>
      <c r="ZH37" s="124"/>
      <c r="ZI37" s="124"/>
      <c r="ZJ37" s="124"/>
      <c r="ZK37" s="124"/>
      <c r="ZL37" s="124"/>
      <c r="ZM37" s="124"/>
      <c r="ZN37" s="124"/>
      <c r="ZO37" s="124"/>
      <c r="ZP37" s="124"/>
      <c r="ZQ37" s="124"/>
      <c r="ZR37" s="124"/>
      <c r="ZS37" s="124"/>
      <c r="ZT37" s="124"/>
      <c r="ZU37" s="124"/>
      <c r="ZV37" s="124"/>
      <c r="ZW37" s="124"/>
      <c r="ZX37" s="124"/>
      <c r="ZY37" s="124"/>
      <c r="ZZ37" s="124"/>
      <c r="AAA37" s="124"/>
      <c r="AAB37" s="124"/>
      <c r="AAC37" s="124"/>
      <c r="AAD37" s="124"/>
      <c r="AAE37" s="124"/>
      <c r="AAF37" s="124"/>
      <c r="AAG37" s="124"/>
      <c r="AAH37" s="124"/>
      <c r="AAI37" s="124"/>
      <c r="AAJ37" s="124"/>
      <c r="AAK37" s="124"/>
      <c r="AAL37" s="124"/>
      <c r="AAM37" s="124"/>
      <c r="AAN37" s="124"/>
      <c r="AAO37" s="124"/>
      <c r="AAP37" s="124"/>
      <c r="AAQ37" s="124"/>
      <c r="AAR37" s="124"/>
      <c r="AAS37" s="124"/>
      <c r="AAT37" s="124"/>
      <c r="AAU37" s="124"/>
      <c r="AAV37" s="124"/>
      <c r="AAW37" s="124"/>
      <c r="AAX37" s="124"/>
      <c r="AAY37" s="124"/>
      <c r="AAZ37" s="124"/>
      <c r="ABA37" s="124"/>
      <c r="ABB37" s="124"/>
      <c r="ABC37" s="124"/>
      <c r="ABD37" s="124"/>
      <c r="ABE37" s="124"/>
      <c r="ABF37" s="124"/>
      <c r="ABG37" s="124"/>
      <c r="ABH37" s="124"/>
      <c r="ABI37" s="124"/>
      <c r="ABJ37" s="124"/>
      <c r="ABK37" s="124"/>
      <c r="ABL37" s="124"/>
      <c r="ABM37" s="124"/>
      <c r="ABN37" s="124"/>
      <c r="ABO37" s="124"/>
      <c r="ABP37" s="124"/>
      <c r="ABQ37" s="124"/>
      <c r="ABR37" s="124"/>
      <c r="ABS37" s="124"/>
      <c r="ABT37" s="124"/>
      <c r="ABU37" s="124"/>
      <c r="ABV37" s="124"/>
      <c r="ABW37" s="124"/>
      <c r="ABX37" s="124"/>
      <c r="ABY37" s="124"/>
      <c r="ABZ37" s="124"/>
      <c r="ACA37" s="124"/>
      <c r="ACB37" s="124"/>
      <c r="ACC37" s="124"/>
      <c r="ACD37" s="124"/>
      <c r="ACE37" s="124"/>
      <c r="ACF37" s="124"/>
      <c r="ACG37" s="124"/>
      <c r="ACH37" s="124"/>
      <c r="ACI37" s="124"/>
      <c r="ACJ37" s="124"/>
      <c r="ACK37" s="124"/>
      <c r="ACL37" s="124"/>
      <c r="ACM37" s="124"/>
      <c r="ACN37" s="124"/>
      <c r="ACO37" s="124"/>
      <c r="ACP37" s="124"/>
      <c r="ACQ37" s="124"/>
      <c r="ACR37" s="124"/>
      <c r="ACS37" s="124"/>
      <c r="ACT37" s="124"/>
      <c r="ACU37" s="124"/>
      <c r="ACV37" s="124"/>
      <c r="ACW37" s="124"/>
      <c r="ACX37" s="124"/>
      <c r="ACY37" s="124"/>
      <c r="ACZ37" s="124"/>
      <c r="ADA37" s="124"/>
      <c r="ADB37" s="124"/>
      <c r="ADC37" s="124"/>
      <c r="ADD37" s="124"/>
      <c r="ADE37" s="124"/>
      <c r="ADF37" s="124"/>
      <c r="ADG37" s="124"/>
      <c r="ADH37" s="124"/>
      <c r="ADI37" s="124"/>
      <c r="ADJ37" s="124"/>
      <c r="ADK37" s="124"/>
      <c r="ADL37" s="124"/>
      <c r="ADM37" s="124"/>
      <c r="ADN37" s="124"/>
      <c r="ADO37" s="124"/>
      <c r="ADP37" s="124"/>
      <c r="ADQ37" s="124"/>
      <c r="ADR37" s="124"/>
      <c r="ADS37" s="124"/>
      <c r="ADT37" s="124"/>
      <c r="ADU37" s="124"/>
      <c r="ADV37" s="124"/>
      <c r="ADW37" s="124"/>
      <c r="ADX37" s="124"/>
      <c r="ADY37" s="124"/>
      <c r="ADZ37" s="124"/>
      <c r="AEA37" s="124"/>
      <c r="AEB37" s="124"/>
      <c r="AEC37" s="124"/>
      <c r="AED37" s="124"/>
      <c r="AEE37" s="124"/>
      <c r="AEF37" s="124"/>
      <c r="AEG37" s="124"/>
      <c r="AEH37" s="124"/>
      <c r="AEI37" s="124"/>
      <c r="AEJ37" s="124"/>
      <c r="AEK37" s="124"/>
      <c r="AEL37" s="124"/>
      <c r="AEM37" s="124"/>
      <c r="AEN37" s="124"/>
      <c r="AEO37" s="124"/>
      <c r="AEP37" s="124"/>
      <c r="AEQ37" s="124"/>
      <c r="AER37" s="124"/>
      <c r="AES37" s="124"/>
      <c r="AET37" s="124"/>
      <c r="AEU37" s="124"/>
      <c r="AEV37" s="124"/>
      <c r="AEW37" s="124"/>
      <c r="AEX37" s="124"/>
      <c r="AEY37" s="124"/>
      <c r="AEZ37" s="124"/>
      <c r="AFA37" s="124"/>
      <c r="AFB37" s="124"/>
      <c r="AFC37" s="124"/>
      <c r="AFD37" s="124"/>
      <c r="AFE37" s="124"/>
      <c r="AFF37" s="124"/>
      <c r="AFG37" s="124"/>
      <c r="AFH37" s="124"/>
      <c r="AFI37" s="124"/>
      <c r="AFJ37" s="124"/>
      <c r="AFK37" s="124"/>
      <c r="AFL37" s="124"/>
      <c r="AFM37" s="124"/>
      <c r="AFN37" s="124"/>
      <c r="AFO37" s="124"/>
      <c r="AFP37" s="124"/>
      <c r="AFQ37" s="124"/>
      <c r="AFR37" s="124"/>
      <c r="AFS37" s="124"/>
      <c r="AFT37" s="124"/>
      <c r="AFU37" s="124"/>
      <c r="AFV37" s="124"/>
      <c r="AFW37" s="124"/>
      <c r="AFX37" s="124"/>
      <c r="AFY37" s="124"/>
      <c r="AFZ37" s="124"/>
      <c r="AGA37" s="124"/>
      <c r="AGB37" s="124"/>
      <c r="AGC37" s="124"/>
      <c r="AGD37" s="124"/>
      <c r="AGE37" s="124"/>
      <c r="AGF37" s="124"/>
      <c r="AGG37" s="124"/>
      <c r="AGH37" s="124"/>
      <c r="AGI37" s="124"/>
      <c r="AGJ37" s="124"/>
      <c r="AGK37" s="124"/>
      <c r="AGL37" s="124"/>
      <c r="AGM37" s="124"/>
      <c r="AGN37" s="124"/>
      <c r="AGO37" s="124"/>
      <c r="AGP37" s="124"/>
      <c r="AGQ37" s="124"/>
      <c r="AGR37" s="124"/>
      <c r="AGS37" s="124"/>
      <c r="AGT37" s="124"/>
      <c r="AGU37" s="124"/>
      <c r="AGV37" s="124"/>
      <c r="AGW37" s="124"/>
      <c r="AGX37" s="124"/>
      <c r="AGY37" s="124"/>
      <c r="AGZ37" s="124"/>
      <c r="AHA37" s="124"/>
      <c r="AHB37" s="124"/>
      <c r="AHC37" s="124"/>
      <c r="AHD37" s="124"/>
      <c r="AHE37" s="124"/>
      <c r="AHF37" s="124"/>
      <c r="AHG37" s="124"/>
      <c r="AHH37" s="124"/>
      <c r="AHI37" s="124"/>
      <c r="AHJ37" s="124"/>
      <c r="AHK37" s="124"/>
      <c r="AHL37" s="124"/>
      <c r="AHM37" s="124"/>
      <c r="AHN37" s="124"/>
      <c r="AHO37" s="124"/>
      <c r="AHP37" s="124"/>
      <c r="AHQ37" s="124"/>
      <c r="AHR37" s="124"/>
      <c r="AHS37" s="124"/>
      <c r="AHT37" s="124"/>
      <c r="AHU37" s="124"/>
      <c r="AHV37" s="124"/>
      <c r="AHW37" s="124"/>
      <c r="AHX37" s="124"/>
      <c r="AHY37" s="124"/>
      <c r="AHZ37" s="124"/>
      <c r="AIA37" s="124"/>
      <c r="AIB37" s="124"/>
      <c r="AIC37" s="124"/>
      <c r="AID37" s="124"/>
      <c r="AIE37" s="124"/>
      <c r="AIF37" s="124"/>
      <c r="AIG37" s="124"/>
      <c r="AIH37" s="124"/>
      <c r="AII37" s="124"/>
      <c r="AIJ37" s="124"/>
      <c r="AIK37" s="124"/>
      <c r="AIL37" s="124"/>
      <c r="AIM37" s="124"/>
      <c r="AIN37" s="124"/>
      <c r="AIO37" s="124"/>
      <c r="AIP37" s="124"/>
      <c r="AIQ37" s="124"/>
      <c r="AIR37" s="124"/>
      <c r="AIS37" s="124"/>
      <c r="AIT37" s="124"/>
      <c r="AIU37" s="124"/>
      <c r="AIV37" s="124"/>
      <c r="AIW37" s="124"/>
      <c r="AIX37" s="124"/>
      <c r="AIY37" s="124"/>
      <c r="AIZ37" s="124"/>
      <c r="AJA37" s="124"/>
      <c r="AJB37" s="124"/>
      <c r="AJC37" s="124"/>
      <c r="AJD37" s="124"/>
      <c r="AJE37" s="124"/>
      <c r="AJF37" s="124"/>
      <c r="AJG37" s="124"/>
      <c r="AJH37" s="124"/>
      <c r="AJI37" s="124"/>
      <c r="AJJ37" s="124"/>
      <c r="AJK37" s="124"/>
      <c r="AJL37" s="124"/>
      <c r="AJM37" s="124"/>
      <c r="AJN37" s="124"/>
      <c r="AJO37" s="124"/>
      <c r="AJP37" s="124"/>
      <c r="AJQ37" s="124"/>
      <c r="AJR37" s="124"/>
      <c r="AJS37" s="124"/>
      <c r="AJT37" s="124"/>
      <c r="AJU37" s="124"/>
      <c r="AJV37" s="124"/>
      <c r="AJW37" s="124"/>
      <c r="AJX37" s="124"/>
      <c r="AJY37" s="124"/>
      <c r="AJZ37" s="124"/>
      <c r="AKA37" s="124"/>
      <c r="AKB37" s="124"/>
      <c r="AKC37" s="124"/>
      <c r="AKD37" s="124"/>
      <c r="AKE37" s="124"/>
      <c r="AKF37" s="124"/>
      <c r="AKG37" s="124"/>
      <c r="AKH37" s="124"/>
      <c r="AKI37" s="124"/>
      <c r="AKJ37" s="124"/>
      <c r="AKK37" s="124"/>
      <c r="AKL37" s="124"/>
      <c r="AKM37" s="124"/>
      <c r="AKN37" s="124"/>
      <c r="AKO37" s="124"/>
      <c r="AKP37" s="124"/>
      <c r="AKQ37" s="124"/>
      <c r="AKR37" s="124"/>
      <c r="AKS37" s="124"/>
      <c r="AKT37" s="124"/>
      <c r="AKU37" s="124"/>
      <c r="AKV37" s="124"/>
      <c r="AKW37" s="124"/>
      <c r="AKX37" s="124"/>
      <c r="AKY37" s="124"/>
      <c r="AKZ37" s="124"/>
      <c r="ALA37" s="124"/>
      <c r="ALB37" s="124"/>
      <c r="ALC37" s="124"/>
      <c r="ALD37" s="124"/>
      <c r="ALE37" s="124"/>
      <c r="ALF37" s="124"/>
      <c r="ALG37" s="124"/>
      <c r="ALH37" s="124"/>
      <c r="ALI37" s="124"/>
      <c r="ALJ37" s="124"/>
      <c r="ALK37" s="124"/>
      <c r="ALL37" s="124"/>
      <c r="ALM37" s="124"/>
      <c r="ALN37" s="124"/>
      <c r="ALO37" s="124"/>
      <c r="ALP37" s="124"/>
      <c r="ALQ37" s="124"/>
      <c r="ALR37" s="124"/>
      <c r="ALS37" s="124"/>
      <c r="ALT37" s="124"/>
      <c r="ALU37" s="124"/>
      <c r="ALV37" s="124"/>
      <c r="ALW37" s="124"/>
      <c r="ALX37" s="124"/>
      <c r="ALY37" s="124"/>
      <c r="ALZ37" s="124"/>
      <c r="AMA37" s="124"/>
      <c r="AMB37" s="124"/>
      <c r="AMC37" s="124"/>
      <c r="AMD37" s="124"/>
      <c r="AME37" s="124"/>
      <c r="AMF37" s="124"/>
      <c r="AMG37" s="124"/>
      <c r="AMH37" s="124"/>
      <c r="AMI37" s="124"/>
      <c r="AMJ37" s="124"/>
      <c r="AMK37" s="124"/>
      <c r="AML37" s="124"/>
      <c r="AMM37" s="124"/>
      <c r="AMN37" s="124"/>
      <c r="AMO37" s="124"/>
      <c r="AMP37" s="124"/>
      <c r="AMQ37" s="124"/>
      <c r="AMR37" s="124"/>
      <c r="AMS37" s="124"/>
      <c r="AMT37" s="124"/>
      <c r="AMU37" s="124"/>
      <c r="AMV37" s="124"/>
      <c r="AMW37" s="124"/>
      <c r="AMX37" s="124"/>
      <c r="AMY37" s="124"/>
      <c r="AMZ37" s="124"/>
      <c r="ANA37" s="124"/>
      <c r="ANB37" s="124"/>
      <c r="ANC37" s="124"/>
    </row>
    <row r="38" spans="1:1043" s="124" customFormat="1" ht="18.600000000000001" customHeight="1" x14ac:dyDescent="0.25">
      <c r="A38" s="46">
        <v>2</v>
      </c>
      <c r="B38" s="79" t="str">
        <f>'часть 2'!B24</f>
        <v>г. Торжок, ул. Красноармейская, д.3</v>
      </c>
      <c r="C38" s="130">
        <v>1969</v>
      </c>
      <c r="D38" s="80" t="s">
        <v>51</v>
      </c>
      <c r="E38" s="80" t="s">
        <v>52</v>
      </c>
      <c r="F38" s="80">
        <v>5</v>
      </c>
      <c r="G38" s="80">
        <v>4</v>
      </c>
      <c r="H38" s="95">
        <v>3440.1</v>
      </c>
      <c r="I38" s="96">
        <v>3182.2</v>
      </c>
      <c r="J38" s="95">
        <v>2326.6999999999998</v>
      </c>
      <c r="K38" s="89">
        <v>110</v>
      </c>
      <c r="L38" s="53">
        <f t="shared" si="8"/>
        <v>2617852.0699999998</v>
      </c>
      <c r="M38" s="84">
        <v>0</v>
      </c>
      <c r="N38" s="53">
        <v>0</v>
      </c>
      <c r="O38" s="53">
        <f>'часть 2'!C24</f>
        <v>2617852.0699999998</v>
      </c>
      <c r="P38" s="84">
        <v>0</v>
      </c>
      <c r="Q38" s="53">
        <v>0</v>
      </c>
      <c r="R38" s="123">
        <v>45291</v>
      </c>
      <c r="S38" s="123">
        <v>45657</v>
      </c>
    </row>
    <row r="39" spans="1:1043" s="124" customFormat="1" ht="18.600000000000001" customHeight="1" x14ac:dyDescent="0.25">
      <c r="A39" s="46">
        <v>3</v>
      </c>
      <c r="B39" s="79" t="str">
        <f>'часть 2'!B25</f>
        <v>г. Торжок, ул. Бакунина, д. 8</v>
      </c>
      <c r="C39" s="80">
        <v>1956</v>
      </c>
      <c r="D39" s="80" t="s">
        <v>51</v>
      </c>
      <c r="E39" s="81" t="s">
        <v>52</v>
      </c>
      <c r="F39" s="80">
        <v>2</v>
      </c>
      <c r="G39" s="80">
        <v>1</v>
      </c>
      <c r="H39" s="126">
        <v>267.3</v>
      </c>
      <c r="I39" s="127">
        <v>221.1</v>
      </c>
      <c r="J39" s="126">
        <v>151.5</v>
      </c>
      <c r="K39" s="128">
        <v>12</v>
      </c>
      <c r="L39" s="84">
        <f t="shared" si="8"/>
        <v>1522498.75</v>
      </c>
      <c r="M39" s="84">
        <v>0</v>
      </c>
      <c r="N39" s="84">
        <v>0</v>
      </c>
      <c r="O39" s="84">
        <f>'часть 2'!C25</f>
        <v>1522498.75</v>
      </c>
      <c r="P39" s="84">
        <v>0</v>
      </c>
      <c r="Q39" s="53">
        <v>0</v>
      </c>
      <c r="R39" s="123">
        <v>45291</v>
      </c>
      <c r="S39" s="123">
        <v>45657</v>
      </c>
    </row>
    <row r="40" spans="1:1043" s="124" customFormat="1" ht="18.600000000000001" customHeight="1" x14ac:dyDescent="0.25">
      <c r="A40" s="46">
        <v>4</v>
      </c>
      <c r="B40" s="79" t="str">
        <f>'часть 2'!B26</f>
        <v>г. Торжок, Тверецкая наб., д.80</v>
      </c>
      <c r="C40" s="46">
        <v>1956</v>
      </c>
      <c r="D40" s="46" t="s">
        <v>51</v>
      </c>
      <c r="E40" s="46" t="s">
        <v>52</v>
      </c>
      <c r="F40" s="46">
        <v>2</v>
      </c>
      <c r="G40" s="46">
        <v>2</v>
      </c>
      <c r="H40" s="96">
        <v>928.4</v>
      </c>
      <c r="I40" s="96">
        <v>798.1</v>
      </c>
      <c r="J40" s="96">
        <f>I40-30.1-73.7</f>
        <v>694.3</v>
      </c>
      <c r="K40" s="88">
        <v>25</v>
      </c>
      <c r="L40" s="53">
        <f t="shared" si="8"/>
        <v>8647366.75</v>
      </c>
      <c r="M40" s="84">
        <v>0</v>
      </c>
      <c r="N40" s="53">
        <v>0</v>
      </c>
      <c r="O40" s="53">
        <f>'часть 2'!C26</f>
        <v>8647366.75</v>
      </c>
      <c r="P40" s="84">
        <v>0</v>
      </c>
      <c r="Q40" s="53">
        <v>0</v>
      </c>
      <c r="R40" s="123">
        <v>45291</v>
      </c>
      <c r="S40" s="123">
        <v>45657</v>
      </c>
    </row>
    <row r="41" spans="1:1043" s="125" customFormat="1" ht="18.600000000000001" customHeight="1" x14ac:dyDescent="0.25">
      <c r="A41" s="46">
        <v>5</v>
      </c>
      <c r="B41" s="79" t="str">
        <f>'часть 2'!B27</f>
        <v>г. Торжок, ул. Луначарского, д.14</v>
      </c>
      <c r="C41" s="130">
        <v>1917</v>
      </c>
      <c r="D41" s="46" t="s">
        <v>51</v>
      </c>
      <c r="E41" s="46" t="s">
        <v>52</v>
      </c>
      <c r="F41" s="46">
        <v>2</v>
      </c>
      <c r="G41" s="46">
        <v>2</v>
      </c>
      <c r="H41" s="96">
        <v>552.5</v>
      </c>
      <c r="I41" s="96">
        <v>289.2</v>
      </c>
      <c r="J41" s="96">
        <f>I41-28.2</f>
        <v>261</v>
      </c>
      <c r="K41" s="88">
        <v>24</v>
      </c>
      <c r="L41" s="53">
        <f t="shared" si="8"/>
        <v>381544.23000000004</v>
      </c>
      <c r="M41" s="84">
        <v>0</v>
      </c>
      <c r="N41" s="53">
        <v>0</v>
      </c>
      <c r="O41" s="53">
        <f>'часть 2'!C27</f>
        <v>381544.23000000004</v>
      </c>
      <c r="P41" s="84">
        <v>0</v>
      </c>
      <c r="Q41" s="53">
        <v>0</v>
      </c>
      <c r="R41" s="123">
        <v>45291</v>
      </c>
      <c r="S41" s="123">
        <v>45657</v>
      </c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  <c r="DB41" s="124"/>
      <c r="DC41" s="124"/>
      <c r="DD41" s="124"/>
      <c r="DE41" s="124"/>
      <c r="DF41" s="124"/>
      <c r="DG41" s="124"/>
      <c r="DH41" s="124"/>
      <c r="DI41" s="124"/>
      <c r="DJ41" s="124"/>
      <c r="DK41" s="124"/>
      <c r="DL41" s="124"/>
      <c r="DM41" s="124"/>
      <c r="DN41" s="124"/>
      <c r="DO41" s="124"/>
      <c r="DP41" s="124"/>
      <c r="DQ41" s="124"/>
      <c r="DR41" s="124"/>
      <c r="DS41" s="124"/>
      <c r="DT41" s="124"/>
      <c r="DU41" s="124"/>
      <c r="DV41" s="124"/>
      <c r="DW41" s="124"/>
      <c r="DX41" s="124"/>
      <c r="DY41" s="124"/>
      <c r="DZ41" s="124"/>
      <c r="EA41" s="124"/>
      <c r="EB41" s="124"/>
      <c r="EC41" s="124"/>
      <c r="ED41" s="124"/>
      <c r="EE41" s="124"/>
      <c r="EF41" s="124"/>
      <c r="EG41" s="124"/>
      <c r="EH41" s="124"/>
      <c r="EI41" s="124"/>
      <c r="EJ41" s="124"/>
      <c r="EK41" s="124"/>
      <c r="EL41" s="124"/>
      <c r="EM41" s="124"/>
      <c r="EN41" s="124"/>
      <c r="EO41" s="124"/>
      <c r="EP41" s="124"/>
      <c r="EQ41" s="124"/>
      <c r="ER41" s="124"/>
      <c r="ES41" s="124"/>
      <c r="ET41" s="124"/>
      <c r="EU41" s="124"/>
      <c r="EV41" s="124"/>
      <c r="EW41" s="124"/>
      <c r="EX41" s="124"/>
      <c r="EY41" s="124"/>
      <c r="EZ41" s="124"/>
      <c r="FA41" s="124"/>
      <c r="FB41" s="124"/>
      <c r="FC41" s="124"/>
      <c r="FD41" s="124"/>
      <c r="FE41" s="124"/>
      <c r="FF41" s="124"/>
      <c r="FG41" s="124"/>
      <c r="FH41" s="124"/>
      <c r="FI41" s="124"/>
      <c r="FJ41" s="124"/>
      <c r="FK41" s="124"/>
      <c r="FL41" s="124"/>
      <c r="FM41" s="124"/>
      <c r="FN41" s="124"/>
      <c r="FO41" s="124"/>
      <c r="FP41" s="124"/>
      <c r="FQ41" s="124"/>
      <c r="FR41" s="124"/>
      <c r="FS41" s="124"/>
      <c r="FT41" s="124"/>
      <c r="FU41" s="124"/>
      <c r="FV41" s="124"/>
      <c r="FW41" s="124"/>
      <c r="FX41" s="124"/>
      <c r="FY41" s="124"/>
      <c r="FZ41" s="124"/>
      <c r="GA41" s="124"/>
      <c r="GB41" s="124"/>
      <c r="GC41" s="124"/>
      <c r="GD41" s="124"/>
      <c r="GE41" s="124"/>
      <c r="GF41" s="124"/>
      <c r="GG41" s="124"/>
      <c r="GH41" s="124"/>
      <c r="GI41" s="124"/>
      <c r="GJ41" s="124"/>
      <c r="GK41" s="124"/>
      <c r="GL41" s="124"/>
      <c r="GM41" s="124"/>
      <c r="GN41" s="124"/>
      <c r="GO41" s="124"/>
      <c r="GP41" s="124"/>
      <c r="GQ41" s="124"/>
      <c r="GR41" s="124"/>
      <c r="GS41" s="124"/>
      <c r="GT41" s="124"/>
      <c r="GU41" s="124"/>
      <c r="GV41" s="124"/>
      <c r="GW41" s="124"/>
      <c r="GX41" s="124"/>
      <c r="GY41" s="124"/>
      <c r="GZ41" s="124"/>
      <c r="HA41" s="124"/>
      <c r="HB41" s="124"/>
      <c r="HC41" s="124"/>
      <c r="HD41" s="124"/>
      <c r="HE41" s="124"/>
      <c r="HF41" s="124"/>
      <c r="HG41" s="124"/>
      <c r="HH41" s="124"/>
      <c r="HI41" s="124"/>
      <c r="HJ41" s="124"/>
      <c r="HK41" s="124"/>
      <c r="HL41" s="124"/>
      <c r="HM41" s="124"/>
      <c r="HN41" s="124"/>
      <c r="HO41" s="124"/>
      <c r="HP41" s="124"/>
      <c r="HQ41" s="124"/>
      <c r="HR41" s="124"/>
      <c r="HS41" s="124"/>
      <c r="HT41" s="124"/>
      <c r="HU41" s="124"/>
      <c r="HV41" s="124"/>
      <c r="HW41" s="124"/>
      <c r="HX41" s="124"/>
      <c r="HY41" s="124"/>
      <c r="HZ41" s="124"/>
      <c r="IA41" s="124"/>
      <c r="IB41" s="124"/>
      <c r="IC41" s="124"/>
      <c r="ID41" s="124"/>
      <c r="IE41" s="124"/>
      <c r="IF41" s="124"/>
      <c r="IG41" s="124"/>
      <c r="IH41" s="124"/>
      <c r="II41" s="124"/>
      <c r="IJ41" s="124"/>
      <c r="IK41" s="124"/>
      <c r="IL41" s="124"/>
      <c r="IM41" s="124"/>
      <c r="IN41" s="124"/>
      <c r="IO41" s="124"/>
      <c r="IP41" s="124"/>
      <c r="IQ41" s="124"/>
      <c r="IR41" s="124"/>
      <c r="IS41" s="124"/>
      <c r="IT41" s="124"/>
      <c r="IU41" s="124"/>
      <c r="IV41" s="124"/>
      <c r="IW41" s="124"/>
      <c r="IX41" s="124"/>
      <c r="IY41" s="124"/>
      <c r="IZ41" s="124"/>
      <c r="JA41" s="124"/>
      <c r="JB41" s="124"/>
      <c r="JC41" s="124"/>
      <c r="JD41" s="124"/>
      <c r="JE41" s="124"/>
      <c r="JF41" s="124"/>
      <c r="JG41" s="124"/>
      <c r="JH41" s="124"/>
      <c r="JI41" s="124"/>
      <c r="JJ41" s="124"/>
      <c r="JK41" s="124"/>
      <c r="JL41" s="124"/>
      <c r="JM41" s="124"/>
      <c r="JN41" s="124"/>
      <c r="JO41" s="124"/>
      <c r="JP41" s="124"/>
      <c r="JQ41" s="124"/>
      <c r="JR41" s="124"/>
      <c r="JS41" s="124"/>
      <c r="JT41" s="124"/>
      <c r="JU41" s="124"/>
      <c r="JV41" s="124"/>
      <c r="JW41" s="124"/>
      <c r="JX41" s="124"/>
      <c r="JY41" s="124"/>
      <c r="JZ41" s="124"/>
      <c r="KA41" s="124"/>
      <c r="KB41" s="124"/>
      <c r="KC41" s="124"/>
      <c r="KD41" s="124"/>
      <c r="KE41" s="124"/>
      <c r="KF41" s="124"/>
      <c r="KG41" s="124"/>
      <c r="KH41" s="124"/>
      <c r="KI41" s="124"/>
      <c r="KJ41" s="124"/>
      <c r="KK41" s="124"/>
      <c r="KL41" s="124"/>
      <c r="KM41" s="124"/>
      <c r="KN41" s="124"/>
      <c r="KO41" s="124"/>
      <c r="KP41" s="124"/>
      <c r="KQ41" s="124"/>
      <c r="KR41" s="124"/>
      <c r="KS41" s="124"/>
      <c r="KT41" s="124"/>
      <c r="KU41" s="124"/>
      <c r="KV41" s="124"/>
      <c r="KW41" s="124"/>
      <c r="KX41" s="124"/>
      <c r="KY41" s="124"/>
      <c r="KZ41" s="124"/>
      <c r="LA41" s="124"/>
      <c r="LB41" s="124"/>
      <c r="LC41" s="124"/>
      <c r="LD41" s="124"/>
      <c r="LE41" s="124"/>
      <c r="LF41" s="124"/>
      <c r="LG41" s="124"/>
      <c r="LH41" s="124"/>
      <c r="LI41" s="124"/>
      <c r="LJ41" s="124"/>
      <c r="LK41" s="124"/>
      <c r="LL41" s="124"/>
      <c r="LM41" s="124"/>
      <c r="LN41" s="124"/>
      <c r="LO41" s="124"/>
      <c r="LP41" s="124"/>
      <c r="LQ41" s="124"/>
      <c r="LR41" s="124"/>
      <c r="LS41" s="124"/>
      <c r="LT41" s="124"/>
      <c r="LU41" s="124"/>
      <c r="LV41" s="124"/>
      <c r="LW41" s="124"/>
      <c r="LX41" s="124"/>
      <c r="LY41" s="124"/>
      <c r="LZ41" s="124"/>
      <c r="MA41" s="124"/>
      <c r="MB41" s="124"/>
      <c r="MC41" s="124"/>
      <c r="MD41" s="124"/>
      <c r="ME41" s="124"/>
      <c r="MF41" s="124"/>
      <c r="MG41" s="124"/>
      <c r="MH41" s="124"/>
      <c r="MI41" s="124"/>
      <c r="MJ41" s="124"/>
      <c r="MK41" s="124"/>
      <c r="ML41" s="124"/>
      <c r="MM41" s="124"/>
      <c r="MN41" s="124"/>
      <c r="MO41" s="124"/>
      <c r="MP41" s="124"/>
      <c r="MQ41" s="124"/>
      <c r="MR41" s="124"/>
      <c r="MS41" s="124"/>
      <c r="MT41" s="124"/>
      <c r="MU41" s="124"/>
      <c r="MV41" s="124"/>
      <c r="MW41" s="124"/>
      <c r="MX41" s="124"/>
      <c r="MY41" s="124"/>
      <c r="MZ41" s="124"/>
      <c r="NA41" s="124"/>
      <c r="NB41" s="124"/>
      <c r="NC41" s="124"/>
      <c r="ND41" s="124"/>
      <c r="NE41" s="124"/>
      <c r="NF41" s="124"/>
      <c r="NG41" s="124"/>
      <c r="NH41" s="124"/>
      <c r="NI41" s="124"/>
      <c r="NJ41" s="124"/>
      <c r="NK41" s="124"/>
      <c r="NL41" s="124"/>
      <c r="NM41" s="124"/>
      <c r="NN41" s="124"/>
      <c r="NO41" s="124"/>
      <c r="NP41" s="124"/>
      <c r="NQ41" s="124"/>
      <c r="NR41" s="124"/>
      <c r="NS41" s="124"/>
      <c r="NT41" s="124"/>
      <c r="NU41" s="124"/>
      <c r="NV41" s="124"/>
      <c r="NW41" s="124"/>
      <c r="NX41" s="124"/>
      <c r="NY41" s="124"/>
      <c r="NZ41" s="124"/>
      <c r="OA41" s="124"/>
      <c r="OB41" s="124"/>
      <c r="OC41" s="124"/>
      <c r="OD41" s="124"/>
      <c r="OE41" s="124"/>
      <c r="OF41" s="124"/>
      <c r="OG41" s="124"/>
      <c r="OH41" s="124"/>
      <c r="OI41" s="124"/>
      <c r="OJ41" s="124"/>
      <c r="OK41" s="124"/>
      <c r="OL41" s="124"/>
      <c r="OM41" s="124"/>
      <c r="ON41" s="124"/>
      <c r="OO41" s="124"/>
      <c r="OP41" s="124"/>
      <c r="OQ41" s="124"/>
      <c r="OR41" s="124"/>
      <c r="OS41" s="124"/>
      <c r="OT41" s="124"/>
      <c r="OU41" s="124"/>
      <c r="OV41" s="124"/>
      <c r="OW41" s="124"/>
      <c r="OX41" s="124"/>
      <c r="OY41" s="124"/>
      <c r="OZ41" s="124"/>
      <c r="PA41" s="124"/>
      <c r="PB41" s="124"/>
      <c r="PC41" s="124"/>
      <c r="PD41" s="124"/>
      <c r="PE41" s="124"/>
      <c r="PF41" s="124"/>
      <c r="PG41" s="124"/>
      <c r="PH41" s="124"/>
      <c r="PI41" s="124"/>
      <c r="PJ41" s="124"/>
      <c r="PK41" s="124"/>
      <c r="PL41" s="124"/>
      <c r="PM41" s="124"/>
      <c r="PN41" s="124"/>
      <c r="PO41" s="124"/>
      <c r="PP41" s="124"/>
      <c r="PQ41" s="124"/>
      <c r="PR41" s="124"/>
      <c r="PS41" s="124"/>
      <c r="PT41" s="124"/>
      <c r="PU41" s="124"/>
      <c r="PV41" s="124"/>
      <c r="PW41" s="124"/>
      <c r="PX41" s="124"/>
      <c r="PY41" s="124"/>
      <c r="PZ41" s="124"/>
      <c r="QA41" s="124"/>
      <c r="QB41" s="124"/>
      <c r="QC41" s="124"/>
      <c r="QD41" s="124"/>
      <c r="QE41" s="124"/>
      <c r="QF41" s="124"/>
      <c r="QG41" s="124"/>
      <c r="QH41" s="124"/>
      <c r="QI41" s="124"/>
      <c r="QJ41" s="124"/>
      <c r="QK41" s="124"/>
      <c r="QL41" s="124"/>
      <c r="QM41" s="124"/>
      <c r="QN41" s="124"/>
      <c r="QO41" s="124"/>
      <c r="QP41" s="124"/>
      <c r="QQ41" s="124"/>
      <c r="QR41" s="124"/>
      <c r="QS41" s="124"/>
      <c r="QT41" s="124"/>
      <c r="QU41" s="124"/>
      <c r="QV41" s="124"/>
      <c r="QW41" s="124"/>
      <c r="QX41" s="124"/>
      <c r="QY41" s="124"/>
      <c r="QZ41" s="124"/>
      <c r="RA41" s="124"/>
      <c r="RB41" s="124"/>
      <c r="RC41" s="124"/>
      <c r="RD41" s="124"/>
      <c r="RE41" s="124"/>
      <c r="RF41" s="124"/>
      <c r="RG41" s="124"/>
      <c r="RH41" s="124"/>
      <c r="RI41" s="124"/>
      <c r="RJ41" s="124"/>
      <c r="RK41" s="124"/>
      <c r="RL41" s="124"/>
      <c r="RM41" s="124"/>
      <c r="RN41" s="124"/>
      <c r="RO41" s="124"/>
      <c r="RP41" s="124"/>
      <c r="RQ41" s="124"/>
      <c r="RR41" s="124"/>
      <c r="RS41" s="124"/>
      <c r="RT41" s="124"/>
      <c r="RU41" s="124"/>
      <c r="RV41" s="124"/>
      <c r="RW41" s="124"/>
      <c r="RX41" s="124"/>
      <c r="RY41" s="124"/>
      <c r="RZ41" s="124"/>
      <c r="SA41" s="124"/>
      <c r="SB41" s="124"/>
      <c r="SC41" s="124"/>
      <c r="SD41" s="124"/>
      <c r="SE41" s="124"/>
      <c r="SF41" s="124"/>
      <c r="SG41" s="124"/>
      <c r="SH41" s="124"/>
      <c r="SI41" s="124"/>
      <c r="SJ41" s="124"/>
      <c r="SK41" s="124"/>
      <c r="SL41" s="124"/>
      <c r="SM41" s="124"/>
      <c r="SN41" s="124"/>
      <c r="SO41" s="124"/>
      <c r="SP41" s="124"/>
      <c r="SQ41" s="124"/>
      <c r="SR41" s="124"/>
      <c r="SS41" s="124"/>
      <c r="ST41" s="124"/>
      <c r="SU41" s="124"/>
      <c r="SV41" s="124"/>
      <c r="SW41" s="124"/>
      <c r="SX41" s="124"/>
      <c r="SY41" s="124"/>
      <c r="SZ41" s="124"/>
      <c r="TA41" s="124"/>
      <c r="TB41" s="124"/>
      <c r="TC41" s="124"/>
      <c r="TD41" s="124"/>
      <c r="TE41" s="124"/>
      <c r="TF41" s="124"/>
      <c r="TG41" s="124"/>
      <c r="TH41" s="124"/>
      <c r="TI41" s="124"/>
      <c r="TJ41" s="124"/>
      <c r="TK41" s="124"/>
      <c r="TL41" s="124"/>
      <c r="TM41" s="124"/>
      <c r="TN41" s="124"/>
      <c r="TO41" s="124"/>
      <c r="TP41" s="124"/>
      <c r="TQ41" s="124"/>
      <c r="TR41" s="124"/>
      <c r="TS41" s="124"/>
      <c r="TT41" s="124"/>
      <c r="TU41" s="124"/>
      <c r="TV41" s="124"/>
      <c r="TW41" s="124"/>
      <c r="TX41" s="124"/>
      <c r="TY41" s="124"/>
      <c r="TZ41" s="124"/>
      <c r="UA41" s="124"/>
      <c r="UB41" s="124"/>
      <c r="UC41" s="124"/>
      <c r="UD41" s="124"/>
      <c r="UE41" s="124"/>
      <c r="UF41" s="124"/>
      <c r="UG41" s="124"/>
      <c r="UH41" s="124"/>
      <c r="UI41" s="124"/>
      <c r="UJ41" s="124"/>
      <c r="UK41" s="124"/>
      <c r="UL41" s="124"/>
      <c r="UM41" s="124"/>
      <c r="UN41" s="124"/>
      <c r="UO41" s="124"/>
      <c r="UP41" s="124"/>
      <c r="UQ41" s="124"/>
      <c r="UR41" s="124"/>
      <c r="US41" s="124"/>
      <c r="UT41" s="124"/>
      <c r="UU41" s="124"/>
      <c r="UV41" s="124"/>
      <c r="UW41" s="124"/>
      <c r="UX41" s="124"/>
      <c r="UY41" s="124"/>
      <c r="UZ41" s="124"/>
      <c r="VA41" s="124"/>
      <c r="VB41" s="124"/>
      <c r="VC41" s="124"/>
      <c r="VD41" s="124"/>
      <c r="VE41" s="124"/>
      <c r="VF41" s="124"/>
      <c r="VG41" s="124"/>
      <c r="VH41" s="124"/>
      <c r="VI41" s="124"/>
      <c r="VJ41" s="124"/>
      <c r="VK41" s="124"/>
      <c r="VL41" s="124"/>
      <c r="VM41" s="124"/>
      <c r="VN41" s="124"/>
      <c r="VO41" s="124"/>
      <c r="VP41" s="124"/>
      <c r="VQ41" s="124"/>
      <c r="VR41" s="124"/>
      <c r="VS41" s="124"/>
      <c r="VT41" s="124"/>
      <c r="VU41" s="124"/>
      <c r="VV41" s="124"/>
      <c r="VW41" s="124"/>
      <c r="VX41" s="124"/>
      <c r="VY41" s="124"/>
      <c r="VZ41" s="124"/>
      <c r="WA41" s="124"/>
      <c r="WB41" s="124"/>
      <c r="WC41" s="124"/>
      <c r="WD41" s="124"/>
      <c r="WE41" s="124"/>
      <c r="WF41" s="124"/>
      <c r="WG41" s="124"/>
      <c r="WH41" s="124"/>
      <c r="WI41" s="124"/>
      <c r="WJ41" s="124"/>
      <c r="WK41" s="124"/>
      <c r="WL41" s="124"/>
      <c r="WM41" s="124"/>
      <c r="WN41" s="124"/>
      <c r="WO41" s="124"/>
      <c r="WP41" s="124"/>
      <c r="WQ41" s="124"/>
      <c r="WR41" s="124"/>
      <c r="WS41" s="124"/>
      <c r="WT41" s="124"/>
      <c r="WU41" s="124"/>
      <c r="WV41" s="124"/>
      <c r="WW41" s="124"/>
      <c r="WX41" s="124"/>
      <c r="WY41" s="124"/>
      <c r="WZ41" s="124"/>
      <c r="XA41" s="124"/>
      <c r="XB41" s="124"/>
      <c r="XC41" s="124"/>
      <c r="XD41" s="124"/>
      <c r="XE41" s="124"/>
      <c r="XF41" s="124"/>
      <c r="XG41" s="124"/>
      <c r="XH41" s="124"/>
      <c r="XI41" s="124"/>
      <c r="XJ41" s="124"/>
      <c r="XK41" s="124"/>
      <c r="XL41" s="124"/>
      <c r="XM41" s="124"/>
      <c r="XN41" s="124"/>
      <c r="XO41" s="124"/>
      <c r="XP41" s="124"/>
      <c r="XQ41" s="124"/>
      <c r="XR41" s="124"/>
      <c r="XS41" s="124"/>
      <c r="XT41" s="124"/>
      <c r="XU41" s="124"/>
      <c r="XV41" s="124"/>
      <c r="XW41" s="124"/>
      <c r="XX41" s="124"/>
      <c r="XY41" s="124"/>
      <c r="XZ41" s="124"/>
      <c r="YA41" s="124"/>
      <c r="YB41" s="124"/>
      <c r="YC41" s="124"/>
      <c r="YD41" s="124"/>
      <c r="YE41" s="124"/>
      <c r="YF41" s="124"/>
      <c r="YG41" s="124"/>
      <c r="YH41" s="124"/>
      <c r="YI41" s="124"/>
      <c r="YJ41" s="124"/>
      <c r="YK41" s="124"/>
      <c r="YL41" s="124"/>
      <c r="YM41" s="124"/>
      <c r="YN41" s="124"/>
      <c r="YO41" s="124"/>
      <c r="YP41" s="124"/>
      <c r="YQ41" s="124"/>
      <c r="YR41" s="124"/>
      <c r="YS41" s="124"/>
      <c r="YT41" s="124"/>
      <c r="YU41" s="124"/>
      <c r="YV41" s="124"/>
      <c r="YW41" s="124"/>
      <c r="YX41" s="124"/>
      <c r="YY41" s="124"/>
      <c r="YZ41" s="124"/>
      <c r="ZA41" s="124"/>
      <c r="ZB41" s="124"/>
      <c r="ZC41" s="124"/>
      <c r="ZD41" s="124"/>
      <c r="ZE41" s="124"/>
      <c r="ZF41" s="124"/>
      <c r="ZG41" s="124"/>
      <c r="ZH41" s="124"/>
      <c r="ZI41" s="124"/>
      <c r="ZJ41" s="124"/>
      <c r="ZK41" s="124"/>
      <c r="ZL41" s="124"/>
      <c r="ZM41" s="124"/>
      <c r="ZN41" s="124"/>
      <c r="ZO41" s="124"/>
      <c r="ZP41" s="124"/>
      <c r="ZQ41" s="124"/>
      <c r="ZR41" s="124"/>
      <c r="ZS41" s="124"/>
      <c r="ZT41" s="124"/>
      <c r="ZU41" s="124"/>
      <c r="ZV41" s="124"/>
      <c r="ZW41" s="124"/>
      <c r="ZX41" s="124"/>
      <c r="ZY41" s="124"/>
      <c r="ZZ41" s="124"/>
      <c r="AAA41" s="124"/>
      <c r="AAB41" s="124"/>
      <c r="AAC41" s="124"/>
      <c r="AAD41" s="124"/>
      <c r="AAE41" s="124"/>
      <c r="AAF41" s="124"/>
      <c r="AAG41" s="124"/>
      <c r="AAH41" s="124"/>
      <c r="AAI41" s="124"/>
      <c r="AAJ41" s="124"/>
      <c r="AAK41" s="124"/>
      <c r="AAL41" s="124"/>
      <c r="AAM41" s="124"/>
      <c r="AAN41" s="124"/>
      <c r="AAO41" s="124"/>
      <c r="AAP41" s="124"/>
      <c r="AAQ41" s="124"/>
      <c r="AAR41" s="124"/>
      <c r="AAS41" s="124"/>
      <c r="AAT41" s="124"/>
      <c r="AAU41" s="124"/>
      <c r="AAV41" s="124"/>
      <c r="AAW41" s="124"/>
      <c r="AAX41" s="124"/>
      <c r="AAY41" s="124"/>
      <c r="AAZ41" s="124"/>
      <c r="ABA41" s="124"/>
      <c r="ABB41" s="124"/>
      <c r="ABC41" s="124"/>
      <c r="ABD41" s="124"/>
      <c r="ABE41" s="124"/>
      <c r="ABF41" s="124"/>
      <c r="ABG41" s="124"/>
      <c r="ABH41" s="124"/>
      <c r="ABI41" s="124"/>
      <c r="ABJ41" s="124"/>
      <c r="ABK41" s="124"/>
      <c r="ABL41" s="124"/>
      <c r="ABM41" s="124"/>
      <c r="ABN41" s="124"/>
      <c r="ABO41" s="124"/>
      <c r="ABP41" s="124"/>
      <c r="ABQ41" s="124"/>
      <c r="ABR41" s="124"/>
      <c r="ABS41" s="124"/>
      <c r="ABT41" s="124"/>
      <c r="ABU41" s="124"/>
      <c r="ABV41" s="124"/>
      <c r="ABW41" s="124"/>
      <c r="ABX41" s="124"/>
      <c r="ABY41" s="124"/>
      <c r="ABZ41" s="124"/>
      <c r="ACA41" s="124"/>
      <c r="ACB41" s="124"/>
      <c r="ACC41" s="124"/>
      <c r="ACD41" s="124"/>
      <c r="ACE41" s="124"/>
      <c r="ACF41" s="124"/>
      <c r="ACG41" s="124"/>
      <c r="ACH41" s="124"/>
      <c r="ACI41" s="124"/>
      <c r="ACJ41" s="124"/>
      <c r="ACK41" s="124"/>
      <c r="ACL41" s="124"/>
      <c r="ACM41" s="124"/>
      <c r="ACN41" s="124"/>
      <c r="ACO41" s="124"/>
      <c r="ACP41" s="124"/>
      <c r="ACQ41" s="124"/>
      <c r="ACR41" s="124"/>
      <c r="ACS41" s="124"/>
      <c r="ACT41" s="124"/>
      <c r="ACU41" s="124"/>
      <c r="ACV41" s="124"/>
      <c r="ACW41" s="124"/>
      <c r="ACX41" s="124"/>
      <c r="ACY41" s="124"/>
      <c r="ACZ41" s="124"/>
      <c r="ADA41" s="124"/>
      <c r="ADB41" s="124"/>
      <c r="ADC41" s="124"/>
      <c r="ADD41" s="124"/>
      <c r="ADE41" s="124"/>
      <c r="ADF41" s="124"/>
      <c r="ADG41" s="124"/>
      <c r="ADH41" s="124"/>
      <c r="ADI41" s="124"/>
      <c r="ADJ41" s="124"/>
      <c r="ADK41" s="124"/>
      <c r="ADL41" s="124"/>
      <c r="ADM41" s="124"/>
      <c r="ADN41" s="124"/>
      <c r="ADO41" s="124"/>
      <c r="ADP41" s="124"/>
      <c r="ADQ41" s="124"/>
      <c r="ADR41" s="124"/>
      <c r="ADS41" s="124"/>
      <c r="ADT41" s="124"/>
      <c r="ADU41" s="124"/>
      <c r="ADV41" s="124"/>
      <c r="ADW41" s="124"/>
      <c r="ADX41" s="124"/>
      <c r="ADY41" s="124"/>
      <c r="ADZ41" s="124"/>
      <c r="AEA41" s="124"/>
      <c r="AEB41" s="124"/>
      <c r="AEC41" s="124"/>
      <c r="AED41" s="124"/>
      <c r="AEE41" s="124"/>
      <c r="AEF41" s="124"/>
      <c r="AEG41" s="124"/>
      <c r="AEH41" s="124"/>
      <c r="AEI41" s="124"/>
      <c r="AEJ41" s="124"/>
      <c r="AEK41" s="124"/>
      <c r="AEL41" s="124"/>
      <c r="AEM41" s="124"/>
      <c r="AEN41" s="124"/>
      <c r="AEO41" s="124"/>
      <c r="AEP41" s="124"/>
      <c r="AEQ41" s="124"/>
      <c r="AER41" s="124"/>
      <c r="AES41" s="124"/>
      <c r="AET41" s="124"/>
      <c r="AEU41" s="124"/>
      <c r="AEV41" s="124"/>
      <c r="AEW41" s="124"/>
      <c r="AEX41" s="124"/>
      <c r="AEY41" s="124"/>
      <c r="AEZ41" s="124"/>
      <c r="AFA41" s="124"/>
      <c r="AFB41" s="124"/>
      <c r="AFC41" s="124"/>
      <c r="AFD41" s="124"/>
      <c r="AFE41" s="124"/>
      <c r="AFF41" s="124"/>
      <c r="AFG41" s="124"/>
      <c r="AFH41" s="124"/>
      <c r="AFI41" s="124"/>
      <c r="AFJ41" s="124"/>
      <c r="AFK41" s="124"/>
      <c r="AFL41" s="124"/>
      <c r="AFM41" s="124"/>
      <c r="AFN41" s="124"/>
      <c r="AFO41" s="124"/>
      <c r="AFP41" s="124"/>
      <c r="AFQ41" s="124"/>
      <c r="AFR41" s="124"/>
      <c r="AFS41" s="124"/>
      <c r="AFT41" s="124"/>
      <c r="AFU41" s="124"/>
      <c r="AFV41" s="124"/>
      <c r="AFW41" s="124"/>
      <c r="AFX41" s="124"/>
      <c r="AFY41" s="124"/>
      <c r="AFZ41" s="124"/>
      <c r="AGA41" s="124"/>
      <c r="AGB41" s="124"/>
      <c r="AGC41" s="124"/>
      <c r="AGD41" s="124"/>
      <c r="AGE41" s="124"/>
      <c r="AGF41" s="124"/>
      <c r="AGG41" s="124"/>
      <c r="AGH41" s="124"/>
      <c r="AGI41" s="124"/>
      <c r="AGJ41" s="124"/>
      <c r="AGK41" s="124"/>
      <c r="AGL41" s="124"/>
      <c r="AGM41" s="124"/>
      <c r="AGN41" s="124"/>
      <c r="AGO41" s="124"/>
      <c r="AGP41" s="124"/>
      <c r="AGQ41" s="124"/>
      <c r="AGR41" s="124"/>
      <c r="AGS41" s="124"/>
      <c r="AGT41" s="124"/>
      <c r="AGU41" s="124"/>
      <c r="AGV41" s="124"/>
      <c r="AGW41" s="124"/>
      <c r="AGX41" s="124"/>
      <c r="AGY41" s="124"/>
      <c r="AGZ41" s="124"/>
      <c r="AHA41" s="124"/>
      <c r="AHB41" s="124"/>
      <c r="AHC41" s="124"/>
      <c r="AHD41" s="124"/>
      <c r="AHE41" s="124"/>
      <c r="AHF41" s="124"/>
      <c r="AHG41" s="124"/>
      <c r="AHH41" s="124"/>
      <c r="AHI41" s="124"/>
      <c r="AHJ41" s="124"/>
      <c r="AHK41" s="124"/>
      <c r="AHL41" s="124"/>
      <c r="AHM41" s="124"/>
      <c r="AHN41" s="124"/>
      <c r="AHO41" s="124"/>
      <c r="AHP41" s="124"/>
      <c r="AHQ41" s="124"/>
      <c r="AHR41" s="124"/>
      <c r="AHS41" s="124"/>
      <c r="AHT41" s="124"/>
      <c r="AHU41" s="124"/>
      <c r="AHV41" s="124"/>
      <c r="AHW41" s="124"/>
      <c r="AHX41" s="124"/>
      <c r="AHY41" s="124"/>
      <c r="AHZ41" s="124"/>
      <c r="AIA41" s="124"/>
      <c r="AIB41" s="124"/>
      <c r="AIC41" s="124"/>
      <c r="AID41" s="124"/>
      <c r="AIE41" s="124"/>
      <c r="AIF41" s="124"/>
      <c r="AIG41" s="124"/>
      <c r="AIH41" s="124"/>
      <c r="AII41" s="124"/>
      <c r="AIJ41" s="124"/>
      <c r="AIK41" s="124"/>
      <c r="AIL41" s="124"/>
      <c r="AIM41" s="124"/>
      <c r="AIN41" s="124"/>
      <c r="AIO41" s="124"/>
      <c r="AIP41" s="124"/>
      <c r="AIQ41" s="124"/>
      <c r="AIR41" s="124"/>
      <c r="AIS41" s="124"/>
      <c r="AIT41" s="124"/>
      <c r="AIU41" s="124"/>
      <c r="AIV41" s="124"/>
      <c r="AIW41" s="124"/>
      <c r="AIX41" s="124"/>
      <c r="AIY41" s="124"/>
      <c r="AIZ41" s="124"/>
      <c r="AJA41" s="124"/>
      <c r="AJB41" s="124"/>
      <c r="AJC41" s="124"/>
      <c r="AJD41" s="124"/>
      <c r="AJE41" s="124"/>
      <c r="AJF41" s="124"/>
      <c r="AJG41" s="124"/>
      <c r="AJH41" s="124"/>
      <c r="AJI41" s="124"/>
      <c r="AJJ41" s="124"/>
      <c r="AJK41" s="124"/>
      <c r="AJL41" s="124"/>
      <c r="AJM41" s="124"/>
      <c r="AJN41" s="124"/>
      <c r="AJO41" s="124"/>
      <c r="AJP41" s="124"/>
      <c r="AJQ41" s="124"/>
      <c r="AJR41" s="124"/>
      <c r="AJS41" s="124"/>
      <c r="AJT41" s="124"/>
      <c r="AJU41" s="124"/>
      <c r="AJV41" s="124"/>
      <c r="AJW41" s="124"/>
      <c r="AJX41" s="124"/>
      <c r="AJY41" s="124"/>
      <c r="AJZ41" s="124"/>
      <c r="AKA41" s="124"/>
      <c r="AKB41" s="124"/>
      <c r="AKC41" s="124"/>
      <c r="AKD41" s="124"/>
      <c r="AKE41" s="124"/>
      <c r="AKF41" s="124"/>
      <c r="AKG41" s="124"/>
      <c r="AKH41" s="124"/>
      <c r="AKI41" s="124"/>
      <c r="AKJ41" s="124"/>
      <c r="AKK41" s="124"/>
      <c r="AKL41" s="124"/>
      <c r="AKM41" s="124"/>
      <c r="AKN41" s="124"/>
      <c r="AKO41" s="124"/>
      <c r="AKP41" s="124"/>
      <c r="AKQ41" s="124"/>
      <c r="AKR41" s="124"/>
      <c r="AKS41" s="124"/>
      <c r="AKT41" s="124"/>
      <c r="AKU41" s="124"/>
      <c r="AKV41" s="124"/>
      <c r="AKW41" s="124"/>
      <c r="AKX41" s="124"/>
      <c r="AKY41" s="124"/>
      <c r="AKZ41" s="124"/>
      <c r="ALA41" s="124"/>
      <c r="ALB41" s="124"/>
      <c r="ALC41" s="124"/>
      <c r="ALD41" s="124"/>
      <c r="ALE41" s="124"/>
      <c r="ALF41" s="124"/>
      <c r="ALG41" s="124"/>
      <c r="ALH41" s="124"/>
      <c r="ALI41" s="124"/>
      <c r="ALJ41" s="124"/>
      <c r="ALK41" s="124"/>
      <c r="ALL41" s="124"/>
      <c r="ALM41" s="124"/>
      <c r="ALN41" s="124"/>
      <c r="ALO41" s="124"/>
      <c r="ALP41" s="124"/>
      <c r="ALQ41" s="124"/>
      <c r="ALR41" s="124"/>
      <c r="ALS41" s="124"/>
      <c r="ALT41" s="124"/>
      <c r="ALU41" s="124"/>
      <c r="ALV41" s="124"/>
      <c r="ALW41" s="124"/>
      <c r="ALX41" s="124"/>
      <c r="ALY41" s="124"/>
      <c r="ALZ41" s="124"/>
      <c r="AMA41" s="124"/>
      <c r="AMB41" s="124"/>
      <c r="AMC41" s="124"/>
      <c r="AMD41" s="124"/>
      <c r="AME41" s="124"/>
      <c r="AMF41" s="124"/>
      <c r="AMG41" s="124"/>
      <c r="AMH41" s="124"/>
      <c r="AMI41" s="124"/>
      <c r="AMJ41" s="124"/>
      <c r="AMK41" s="124"/>
      <c r="AML41" s="124"/>
      <c r="AMM41" s="124"/>
      <c r="AMN41" s="124"/>
      <c r="AMO41" s="124"/>
      <c r="AMP41" s="124"/>
      <c r="AMQ41" s="124"/>
      <c r="AMR41" s="124"/>
      <c r="AMS41" s="124"/>
      <c r="AMT41" s="124"/>
      <c r="AMU41" s="124"/>
      <c r="AMV41" s="124"/>
      <c r="AMW41" s="124"/>
      <c r="AMX41" s="124"/>
      <c r="AMY41" s="124"/>
      <c r="AMZ41" s="124"/>
      <c r="ANA41" s="124"/>
      <c r="ANB41" s="124"/>
      <c r="ANC41" s="124"/>
    </row>
    <row r="42" spans="1:1043" s="124" customFormat="1" ht="18.600000000000001" customHeight="1" x14ac:dyDescent="0.25">
      <c r="A42" s="46">
        <v>6</v>
      </c>
      <c r="B42" s="79" t="str">
        <f>'часть 2'!B28</f>
        <v>г. Торжок, ул. Падерина, д.3</v>
      </c>
      <c r="C42" s="130">
        <v>1960</v>
      </c>
      <c r="D42" s="46" t="s">
        <v>51</v>
      </c>
      <c r="E42" s="46" t="s">
        <v>52</v>
      </c>
      <c r="F42" s="46">
        <v>3</v>
      </c>
      <c r="G42" s="46">
        <v>3</v>
      </c>
      <c r="H42" s="96">
        <v>1944</v>
      </c>
      <c r="I42" s="96">
        <v>1776.8</v>
      </c>
      <c r="J42" s="96">
        <v>1514.2</v>
      </c>
      <c r="K42" s="88">
        <v>61</v>
      </c>
      <c r="L42" s="53">
        <f t="shared" si="8"/>
        <v>129465</v>
      </c>
      <c r="M42" s="84">
        <v>0</v>
      </c>
      <c r="N42" s="53">
        <v>0</v>
      </c>
      <c r="O42" s="53">
        <f>'часть 2'!C28</f>
        <v>129465</v>
      </c>
      <c r="P42" s="84">
        <v>0</v>
      </c>
      <c r="Q42" s="53">
        <v>0</v>
      </c>
      <c r="R42" s="123">
        <v>45291</v>
      </c>
      <c r="S42" s="123">
        <v>45291</v>
      </c>
    </row>
    <row r="43" spans="1:1043" s="124" customFormat="1" ht="18.600000000000001" customHeight="1" x14ac:dyDescent="0.25">
      <c r="A43" s="46">
        <v>7</v>
      </c>
      <c r="B43" s="79" t="str">
        <f>'часть 2'!B29</f>
        <v>г. Торжок, ул. Бакунина, д.5</v>
      </c>
      <c r="C43" s="46">
        <v>1917</v>
      </c>
      <c r="D43" s="46" t="s">
        <v>51</v>
      </c>
      <c r="E43" s="46" t="s">
        <v>52</v>
      </c>
      <c r="F43" s="46">
        <v>2</v>
      </c>
      <c r="G43" s="46">
        <v>1</v>
      </c>
      <c r="H43" s="96">
        <v>513.9</v>
      </c>
      <c r="I43" s="96">
        <v>483.1</v>
      </c>
      <c r="J43" s="96">
        <f>I43-33.6</f>
        <v>449.5</v>
      </c>
      <c r="K43" s="88">
        <v>16</v>
      </c>
      <c r="L43" s="53">
        <f t="shared" si="8"/>
        <v>2729100.05</v>
      </c>
      <c r="M43" s="84">
        <v>0</v>
      </c>
      <c r="N43" s="53">
        <v>0</v>
      </c>
      <c r="O43" s="53">
        <f>'часть 2'!C29</f>
        <v>2729100.05</v>
      </c>
      <c r="P43" s="84">
        <v>0</v>
      </c>
      <c r="Q43" s="53">
        <v>0</v>
      </c>
      <c r="R43" s="123">
        <v>45291</v>
      </c>
      <c r="S43" s="123">
        <v>45657</v>
      </c>
    </row>
    <row r="44" spans="1:1043" s="124" customFormat="1" ht="18.600000000000001" customHeight="1" x14ac:dyDescent="0.25">
      <c r="A44" s="46">
        <v>8</v>
      </c>
      <c r="B44" s="79" t="str">
        <f>'часть 2'!B30</f>
        <v>г. Торжок, ул. Красноармейская, д.2</v>
      </c>
      <c r="C44" s="130">
        <v>1969</v>
      </c>
      <c r="D44" s="80" t="s">
        <v>51</v>
      </c>
      <c r="E44" s="81" t="s">
        <v>52</v>
      </c>
      <c r="F44" s="80">
        <v>3</v>
      </c>
      <c r="G44" s="80">
        <v>3</v>
      </c>
      <c r="H44" s="95">
        <v>1516.6</v>
      </c>
      <c r="I44" s="96">
        <v>1516.6</v>
      </c>
      <c r="J44" s="95">
        <v>1448.5</v>
      </c>
      <c r="K44" s="122">
        <v>60</v>
      </c>
      <c r="L44" s="53">
        <f t="shared" si="8"/>
        <v>181217</v>
      </c>
      <c r="M44" s="84">
        <v>0</v>
      </c>
      <c r="N44" s="53">
        <v>0</v>
      </c>
      <c r="O44" s="53">
        <f>'часть 2'!C30</f>
        <v>181217</v>
      </c>
      <c r="P44" s="84">
        <v>0</v>
      </c>
      <c r="Q44" s="53">
        <v>0</v>
      </c>
      <c r="R44" s="123">
        <v>45291</v>
      </c>
      <c r="S44" s="123">
        <v>45657</v>
      </c>
    </row>
    <row r="45" spans="1:1043" s="125" customFormat="1" ht="18.600000000000001" customHeight="1" x14ac:dyDescent="0.25">
      <c r="A45" s="46">
        <v>9</v>
      </c>
      <c r="B45" s="79" t="str">
        <f>'часть 2'!B31</f>
        <v>г. Торжок, ул. Луначарского, д.14</v>
      </c>
      <c r="C45" s="130">
        <v>1917</v>
      </c>
      <c r="D45" s="46" t="s">
        <v>51</v>
      </c>
      <c r="E45" s="46" t="s">
        <v>52</v>
      </c>
      <c r="F45" s="46">
        <v>2</v>
      </c>
      <c r="G45" s="46">
        <v>2</v>
      </c>
      <c r="H45" s="96">
        <v>552.5</v>
      </c>
      <c r="I45" s="102">
        <v>289.2</v>
      </c>
      <c r="J45" s="102">
        <f>I45-28.2</f>
        <v>261</v>
      </c>
      <c r="K45" s="88">
        <v>24</v>
      </c>
      <c r="L45" s="53">
        <f t="shared" ref="L45" si="9">M45+N45+O45+P45+Q45</f>
        <v>603654.91</v>
      </c>
      <c r="M45" s="84">
        <v>0</v>
      </c>
      <c r="N45" s="53">
        <v>0</v>
      </c>
      <c r="O45" s="53">
        <f>'часть 2'!C31</f>
        <v>603654.91</v>
      </c>
      <c r="P45" s="84">
        <v>0</v>
      </c>
      <c r="Q45" s="53">
        <v>0</v>
      </c>
      <c r="R45" s="123">
        <v>45291</v>
      </c>
      <c r="S45" s="123">
        <v>45657</v>
      </c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4"/>
      <c r="CY45" s="124"/>
      <c r="CZ45" s="124"/>
      <c r="DA45" s="124"/>
      <c r="DB45" s="124"/>
      <c r="DC45" s="124"/>
      <c r="DD45" s="124"/>
      <c r="DE45" s="124"/>
      <c r="DF45" s="124"/>
      <c r="DG45" s="124"/>
      <c r="DH45" s="124"/>
      <c r="DI45" s="124"/>
      <c r="DJ45" s="124"/>
      <c r="DK45" s="124"/>
      <c r="DL45" s="124"/>
      <c r="DM45" s="124"/>
      <c r="DN45" s="124"/>
      <c r="DO45" s="124"/>
      <c r="DP45" s="124"/>
      <c r="DQ45" s="124"/>
      <c r="DR45" s="124"/>
      <c r="DS45" s="124"/>
      <c r="DT45" s="124"/>
      <c r="DU45" s="124"/>
      <c r="DV45" s="124"/>
      <c r="DW45" s="124"/>
      <c r="DX45" s="124"/>
      <c r="DY45" s="124"/>
      <c r="DZ45" s="124"/>
      <c r="EA45" s="124"/>
      <c r="EB45" s="124"/>
      <c r="EC45" s="124"/>
      <c r="ED45" s="124"/>
      <c r="EE45" s="124"/>
      <c r="EF45" s="124"/>
      <c r="EG45" s="124"/>
      <c r="EH45" s="124"/>
      <c r="EI45" s="124"/>
      <c r="EJ45" s="124"/>
      <c r="EK45" s="124"/>
      <c r="EL45" s="124"/>
      <c r="EM45" s="124"/>
      <c r="EN45" s="124"/>
      <c r="EO45" s="124"/>
      <c r="EP45" s="124"/>
      <c r="EQ45" s="124"/>
      <c r="ER45" s="124"/>
      <c r="ES45" s="124"/>
      <c r="ET45" s="124"/>
      <c r="EU45" s="124"/>
      <c r="EV45" s="124"/>
      <c r="EW45" s="124"/>
      <c r="EX45" s="124"/>
      <c r="EY45" s="124"/>
      <c r="EZ45" s="124"/>
      <c r="FA45" s="124"/>
      <c r="FB45" s="124"/>
      <c r="FC45" s="124"/>
      <c r="FD45" s="124"/>
      <c r="FE45" s="124"/>
      <c r="FF45" s="124"/>
      <c r="FG45" s="124"/>
      <c r="FH45" s="124"/>
      <c r="FI45" s="124"/>
      <c r="FJ45" s="124"/>
      <c r="FK45" s="124"/>
      <c r="FL45" s="124"/>
      <c r="FM45" s="124"/>
      <c r="FN45" s="124"/>
      <c r="FO45" s="124"/>
      <c r="FP45" s="124"/>
      <c r="FQ45" s="124"/>
      <c r="FR45" s="124"/>
      <c r="FS45" s="124"/>
      <c r="FT45" s="124"/>
      <c r="FU45" s="124"/>
      <c r="FV45" s="124"/>
      <c r="FW45" s="124"/>
      <c r="FX45" s="124"/>
      <c r="FY45" s="124"/>
      <c r="FZ45" s="124"/>
      <c r="GA45" s="124"/>
      <c r="GB45" s="124"/>
      <c r="GC45" s="124"/>
      <c r="GD45" s="124"/>
      <c r="GE45" s="124"/>
      <c r="GF45" s="124"/>
      <c r="GG45" s="124"/>
      <c r="GH45" s="124"/>
      <c r="GI45" s="124"/>
      <c r="GJ45" s="124"/>
      <c r="GK45" s="124"/>
      <c r="GL45" s="124"/>
      <c r="GM45" s="124"/>
      <c r="GN45" s="124"/>
      <c r="GO45" s="124"/>
      <c r="GP45" s="124"/>
      <c r="GQ45" s="124"/>
      <c r="GR45" s="124"/>
      <c r="GS45" s="124"/>
      <c r="GT45" s="124"/>
      <c r="GU45" s="124"/>
      <c r="GV45" s="124"/>
      <c r="GW45" s="124"/>
      <c r="GX45" s="124"/>
      <c r="GY45" s="124"/>
      <c r="GZ45" s="124"/>
      <c r="HA45" s="124"/>
      <c r="HB45" s="124"/>
      <c r="HC45" s="124"/>
      <c r="HD45" s="124"/>
      <c r="HE45" s="124"/>
      <c r="HF45" s="124"/>
      <c r="HG45" s="124"/>
      <c r="HH45" s="124"/>
      <c r="HI45" s="124"/>
      <c r="HJ45" s="124"/>
      <c r="HK45" s="124"/>
      <c r="HL45" s="124"/>
      <c r="HM45" s="124"/>
      <c r="HN45" s="124"/>
      <c r="HO45" s="124"/>
      <c r="HP45" s="124"/>
      <c r="HQ45" s="124"/>
      <c r="HR45" s="124"/>
      <c r="HS45" s="124"/>
      <c r="HT45" s="124"/>
      <c r="HU45" s="124"/>
      <c r="HV45" s="124"/>
      <c r="HW45" s="124"/>
      <c r="HX45" s="124"/>
      <c r="HY45" s="124"/>
      <c r="HZ45" s="124"/>
      <c r="IA45" s="124"/>
      <c r="IB45" s="124"/>
      <c r="IC45" s="124"/>
      <c r="ID45" s="124"/>
      <c r="IE45" s="124"/>
      <c r="IF45" s="124"/>
      <c r="IG45" s="124"/>
      <c r="IH45" s="124"/>
      <c r="II45" s="124"/>
      <c r="IJ45" s="124"/>
      <c r="IK45" s="124"/>
      <c r="IL45" s="124"/>
      <c r="IM45" s="124"/>
      <c r="IN45" s="124"/>
      <c r="IO45" s="124"/>
      <c r="IP45" s="124"/>
      <c r="IQ45" s="124"/>
      <c r="IR45" s="124"/>
      <c r="IS45" s="124"/>
      <c r="IT45" s="124"/>
      <c r="IU45" s="124"/>
      <c r="IV45" s="124"/>
      <c r="IW45" s="124"/>
      <c r="IX45" s="124"/>
      <c r="IY45" s="124"/>
      <c r="IZ45" s="124"/>
      <c r="JA45" s="124"/>
      <c r="JB45" s="124"/>
      <c r="JC45" s="124"/>
      <c r="JD45" s="124"/>
      <c r="JE45" s="124"/>
      <c r="JF45" s="124"/>
      <c r="JG45" s="124"/>
      <c r="JH45" s="124"/>
      <c r="JI45" s="124"/>
      <c r="JJ45" s="124"/>
      <c r="JK45" s="124"/>
      <c r="JL45" s="124"/>
      <c r="JM45" s="124"/>
      <c r="JN45" s="124"/>
      <c r="JO45" s="124"/>
      <c r="JP45" s="124"/>
      <c r="JQ45" s="124"/>
      <c r="JR45" s="124"/>
      <c r="JS45" s="124"/>
      <c r="JT45" s="124"/>
      <c r="JU45" s="124"/>
      <c r="JV45" s="124"/>
      <c r="JW45" s="124"/>
      <c r="JX45" s="124"/>
      <c r="JY45" s="124"/>
      <c r="JZ45" s="124"/>
      <c r="KA45" s="124"/>
      <c r="KB45" s="124"/>
      <c r="KC45" s="124"/>
      <c r="KD45" s="124"/>
      <c r="KE45" s="124"/>
      <c r="KF45" s="124"/>
      <c r="KG45" s="124"/>
      <c r="KH45" s="124"/>
      <c r="KI45" s="124"/>
      <c r="KJ45" s="124"/>
      <c r="KK45" s="124"/>
      <c r="KL45" s="124"/>
      <c r="KM45" s="124"/>
      <c r="KN45" s="124"/>
      <c r="KO45" s="124"/>
      <c r="KP45" s="124"/>
      <c r="KQ45" s="124"/>
      <c r="KR45" s="124"/>
      <c r="KS45" s="124"/>
      <c r="KT45" s="124"/>
      <c r="KU45" s="124"/>
      <c r="KV45" s="124"/>
      <c r="KW45" s="124"/>
      <c r="KX45" s="124"/>
      <c r="KY45" s="124"/>
      <c r="KZ45" s="124"/>
      <c r="LA45" s="124"/>
      <c r="LB45" s="124"/>
      <c r="LC45" s="124"/>
      <c r="LD45" s="124"/>
      <c r="LE45" s="124"/>
      <c r="LF45" s="124"/>
      <c r="LG45" s="124"/>
      <c r="LH45" s="124"/>
      <c r="LI45" s="124"/>
      <c r="LJ45" s="124"/>
      <c r="LK45" s="124"/>
      <c r="LL45" s="124"/>
      <c r="LM45" s="124"/>
      <c r="LN45" s="124"/>
      <c r="LO45" s="124"/>
      <c r="LP45" s="124"/>
      <c r="LQ45" s="124"/>
      <c r="LR45" s="124"/>
      <c r="LS45" s="124"/>
      <c r="LT45" s="124"/>
      <c r="LU45" s="124"/>
      <c r="LV45" s="124"/>
      <c r="LW45" s="124"/>
      <c r="LX45" s="124"/>
      <c r="LY45" s="124"/>
      <c r="LZ45" s="124"/>
      <c r="MA45" s="124"/>
      <c r="MB45" s="124"/>
      <c r="MC45" s="124"/>
      <c r="MD45" s="124"/>
      <c r="ME45" s="124"/>
      <c r="MF45" s="124"/>
      <c r="MG45" s="124"/>
      <c r="MH45" s="124"/>
      <c r="MI45" s="124"/>
      <c r="MJ45" s="124"/>
      <c r="MK45" s="124"/>
      <c r="ML45" s="124"/>
      <c r="MM45" s="124"/>
      <c r="MN45" s="124"/>
      <c r="MO45" s="124"/>
      <c r="MP45" s="124"/>
      <c r="MQ45" s="124"/>
      <c r="MR45" s="124"/>
      <c r="MS45" s="124"/>
      <c r="MT45" s="124"/>
      <c r="MU45" s="124"/>
      <c r="MV45" s="124"/>
      <c r="MW45" s="124"/>
      <c r="MX45" s="124"/>
      <c r="MY45" s="124"/>
      <c r="MZ45" s="124"/>
      <c r="NA45" s="124"/>
      <c r="NB45" s="124"/>
      <c r="NC45" s="124"/>
      <c r="ND45" s="124"/>
      <c r="NE45" s="124"/>
      <c r="NF45" s="124"/>
      <c r="NG45" s="124"/>
      <c r="NH45" s="124"/>
      <c r="NI45" s="124"/>
      <c r="NJ45" s="124"/>
      <c r="NK45" s="124"/>
      <c r="NL45" s="124"/>
      <c r="NM45" s="124"/>
      <c r="NN45" s="124"/>
      <c r="NO45" s="124"/>
      <c r="NP45" s="124"/>
      <c r="NQ45" s="124"/>
      <c r="NR45" s="124"/>
      <c r="NS45" s="124"/>
      <c r="NT45" s="124"/>
      <c r="NU45" s="124"/>
      <c r="NV45" s="124"/>
      <c r="NW45" s="124"/>
      <c r="NX45" s="124"/>
      <c r="NY45" s="124"/>
      <c r="NZ45" s="124"/>
      <c r="OA45" s="124"/>
      <c r="OB45" s="124"/>
      <c r="OC45" s="124"/>
      <c r="OD45" s="124"/>
      <c r="OE45" s="124"/>
      <c r="OF45" s="124"/>
      <c r="OG45" s="124"/>
      <c r="OH45" s="124"/>
      <c r="OI45" s="124"/>
      <c r="OJ45" s="124"/>
      <c r="OK45" s="124"/>
      <c r="OL45" s="124"/>
      <c r="OM45" s="124"/>
      <c r="ON45" s="124"/>
      <c r="OO45" s="124"/>
      <c r="OP45" s="124"/>
      <c r="OQ45" s="124"/>
      <c r="OR45" s="124"/>
      <c r="OS45" s="124"/>
      <c r="OT45" s="124"/>
      <c r="OU45" s="124"/>
      <c r="OV45" s="124"/>
      <c r="OW45" s="124"/>
      <c r="OX45" s="124"/>
      <c r="OY45" s="124"/>
      <c r="OZ45" s="124"/>
      <c r="PA45" s="124"/>
      <c r="PB45" s="124"/>
      <c r="PC45" s="124"/>
      <c r="PD45" s="124"/>
      <c r="PE45" s="124"/>
      <c r="PF45" s="124"/>
      <c r="PG45" s="124"/>
      <c r="PH45" s="124"/>
      <c r="PI45" s="124"/>
      <c r="PJ45" s="124"/>
      <c r="PK45" s="124"/>
      <c r="PL45" s="124"/>
      <c r="PM45" s="124"/>
      <c r="PN45" s="124"/>
      <c r="PO45" s="124"/>
      <c r="PP45" s="124"/>
      <c r="PQ45" s="124"/>
      <c r="PR45" s="124"/>
      <c r="PS45" s="124"/>
      <c r="PT45" s="124"/>
      <c r="PU45" s="124"/>
      <c r="PV45" s="124"/>
      <c r="PW45" s="124"/>
      <c r="PX45" s="124"/>
      <c r="PY45" s="124"/>
      <c r="PZ45" s="124"/>
      <c r="QA45" s="124"/>
      <c r="QB45" s="124"/>
      <c r="QC45" s="124"/>
      <c r="QD45" s="124"/>
      <c r="QE45" s="124"/>
      <c r="QF45" s="124"/>
      <c r="QG45" s="124"/>
      <c r="QH45" s="124"/>
      <c r="QI45" s="124"/>
      <c r="QJ45" s="124"/>
      <c r="QK45" s="124"/>
      <c r="QL45" s="124"/>
      <c r="QM45" s="124"/>
      <c r="QN45" s="124"/>
      <c r="QO45" s="124"/>
      <c r="QP45" s="124"/>
      <c r="QQ45" s="124"/>
      <c r="QR45" s="124"/>
      <c r="QS45" s="124"/>
      <c r="QT45" s="124"/>
      <c r="QU45" s="124"/>
      <c r="QV45" s="124"/>
      <c r="QW45" s="124"/>
      <c r="QX45" s="124"/>
      <c r="QY45" s="124"/>
      <c r="QZ45" s="124"/>
      <c r="RA45" s="124"/>
      <c r="RB45" s="124"/>
      <c r="RC45" s="124"/>
      <c r="RD45" s="124"/>
      <c r="RE45" s="124"/>
      <c r="RF45" s="124"/>
      <c r="RG45" s="124"/>
      <c r="RH45" s="124"/>
      <c r="RI45" s="124"/>
      <c r="RJ45" s="124"/>
      <c r="RK45" s="124"/>
      <c r="RL45" s="124"/>
      <c r="RM45" s="124"/>
      <c r="RN45" s="124"/>
      <c r="RO45" s="124"/>
      <c r="RP45" s="124"/>
      <c r="RQ45" s="124"/>
      <c r="RR45" s="124"/>
      <c r="RS45" s="124"/>
      <c r="RT45" s="124"/>
      <c r="RU45" s="124"/>
      <c r="RV45" s="124"/>
      <c r="RW45" s="124"/>
      <c r="RX45" s="124"/>
      <c r="RY45" s="124"/>
      <c r="RZ45" s="124"/>
      <c r="SA45" s="124"/>
      <c r="SB45" s="124"/>
      <c r="SC45" s="124"/>
      <c r="SD45" s="124"/>
      <c r="SE45" s="124"/>
      <c r="SF45" s="124"/>
      <c r="SG45" s="124"/>
      <c r="SH45" s="124"/>
      <c r="SI45" s="124"/>
      <c r="SJ45" s="124"/>
      <c r="SK45" s="124"/>
      <c r="SL45" s="124"/>
      <c r="SM45" s="124"/>
      <c r="SN45" s="124"/>
      <c r="SO45" s="124"/>
      <c r="SP45" s="124"/>
      <c r="SQ45" s="124"/>
      <c r="SR45" s="124"/>
      <c r="SS45" s="124"/>
      <c r="ST45" s="124"/>
      <c r="SU45" s="124"/>
      <c r="SV45" s="124"/>
      <c r="SW45" s="124"/>
      <c r="SX45" s="124"/>
      <c r="SY45" s="124"/>
      <c r="SZ45" s="124"/>
      <c r="TA45" s="124"/>
      <c r="TB45" s="124"/>
      <c r="TC45" s="124"/>
      <c r="TD45" s="124"/>
      <c r="TE45" s="124"/>
      <c r="TF45" s="124"/>
      <c r="TG45" s="124"/>
      <c r="TH45" s="124"/>
      <c r="TI45" s="124"/>
      <c r="TJ45" s="124"/>
      <c r="TK45" s="124"/>
      <c r="TL45" s="124"/>
      <c r="TM45" s="124"/>
      <c r="TN45" s="124"/>
      <c r="TO45" s="124"/>
      <c r="TP45" s="124"/>
      <c r="TQ45" s="124"/>
      <c r="TR45" s="124"/>
      <c r="TS45" s="124"/>
      <c r="TT45" s="124"/>
      <c r="TU45" s="124"/>
      <c r="TV45" s="124"/>
      <c r="TW45" s="124"/>
      <c r="TX45" s="124"/>
      <c r="TY45" s="124"/>
      <c r="TZ45" s="124"/>
      <c r="UA45" s="124"/>
      <c r="UB45" s="124"/>
      <c r="UC45" s="124"/>
      <c r="UD45" s="124"/>
      <c r="UE45" s="124"/>
      <c r="UF45" s="124"/>
      <c r="UG45" s="124"/>
      <c r="UH45" s="124"/>
      <c r="UI45" s="124"/>
      <c r="UJ45" s="124"/>
      <c r="UK45" s="124"/>
      <c r="UL45" s="124"/>
      <c r="UM45" s="124"/>
      <c r="UN45" s="124"/>
      <c r="UO45" s="124"/>
      <c r="UP45" s="124"/>
      <c r="UQ45" s="124"/>
      <c r="UR45" s="124"/>
      <c r="US45" s="124"/>
      <c r="UT45" s="124"/>
      <c r="UU45" s="124"/>
      <c r="UV45" s="124"/>
      <c r="UW45" s="124"/>
      <c r="UX45" s="124"/>
      <c r="UY45" s="124"/>
      <c r="UZ45" s="124"/>
      <c r="VA45" s="124"/>
      <c r="VB45" s="124"/>
      <c r="VC45" s="124"/>
      <c r="VD45" s="124"/>
      <c r="VE45" s="124"/>
      <c r="VF45" s="124"/>
      <c r="VG45" s="124"/>
      <c r="VH45" s="124"/>
      <c r="VI45" s="124"/>
      <c r="VJ45" s="124"/>
      <c r="VK45" s="124"/>
      <c r="VL45" s="124"/>
      <c r="VM45" s="124"/>
      <c r="VN45" s="124"/>
      <c r="VO45" s="124"/>
      <c r="VP45" s="124"/>
      <c r="VQ45" s="124"/>
      <c r="VR45" s="124"/>
      <c r="VS45" s="124"/>
      <c r="VT45" s="124"/>
      <c r="VU45" s="124"/>
      <c r="VV45" s="124"/>
      <c r="VW45" s="124"/>
      <c r="VX45" s="124"/>
      <c r="VY45" s="124"/>
      <c r="VZ45" s="124"/>
      <c r="WA45" s="124"/>
      <c r="WB45" s="124"/>
      <c r="WC45" s="124"/>
      <c r="WD45" s="124"/>
      <c r="WE45" s="124"/>
      <c r="WF45" s="124"/>
      <c r="WG45" s="124"/>
      <c r="WH45" s="124"/>
      <c r="WI45" s="124"/>
      <c r="WJ45" s="124"/>
      <c r="WK45" s="124"/>
      <c r="WL45" s="124"/>
      <c r="WM45" s="124"/>
      <c r="WN45" s="124"/>
      <c r="WO45" s="124"/>
      <c r="WP45" s="124"/>
      <c r="WQ45" s="124"/>
      <c r="WR45" s="124"/>
      <c r="WS45" s="124"/>
      <c r="WT45" s="124"/>
      <c r="WU45" s="124"/>
      <c r="WV45" s="124"/>
      <c r="WW45" s="124"/>
      <c r="WX45" s="124"/>
      <c r="WY45" s="124"/>
      <c r="WZ45" s="124"/>
      <c r="XA45" s="124"/>
      <c r="XB45" s="124"/>
      <c r="XC45" s="124"/>
      <c r="XD45" s="124"/>
      <c r="XE45" s="124"/>
      <c r="XF45" s="124"/>
      <c r="XG45" s="124"/>
      <c r="XH45" s="124"/>
      <c r="XI45" s="124"/>
      <c r="XJ45" s="124"/>
      <c r="XK45" s="124"/>
      <c r="XL45" s="124"/>
      <c r="XM45" s="124"/>
      <c r="XN45" s="124"/>
      <c r="XO45" s="124"/>
      <c r="XP45" s="124"/>
      <c r="XQ45" s="124"/>
      <c r="XR45" s="124"/>
      <c r="XS45" s="124"/>
      <c r="XT45" s="124"/>
      <c r="XU45" s="124"/>
      <c r="XV45" s="124"/>
      <c r="XW45" s="124"/>
      <c r="XX45" s="124"/>
      <c r="XY45" s="124"/>
      <c r="XZ45" s="124"/>
      <c r="YA45" s="124"/>
      <c r="YB45" s="124"/>
      <c r="YC45" s="124"/>
      <c r="YD45" s="124"/>
      <c r="YE45" s="124"/>
      <c r="YF45" s="124"/>
      <c r="YG45" s="124"/>
      <c r="YH45" s="124"/>
      <c r="YI45" s="124"/>
      <c r="YJ45" s="124"/>
      <c r="YK45" s="124"/>
      <c r="YL45" s="124"/>
      <c r="YM45" s="124"/>
      <c r="YN45" s="124"/>
      <c r="YO45" s="124"/>
      <c r="YP45" s="124"/>
      <c r="YQ45" s="124"/>
      <c r="YR45" s="124"/>
      <c r="YS45" s="124"/>
      <c r="YT45" s="124"/>
      <c r="YU45" s="124"/>
      <c r="YV45" s="124"/>
      <c r="YW45" s="124"/>
      <c r="YX45" s="124"/>
      <c r="YY45" s="124"/>
      <c r="YZ45" s="124"/>
      <c r="ZA45" s="124"/>
      <c r="ZB45" s="124"/>
      <c r="ZC45" s="124"/>
      <c r="ZD45" s="124"/>
      <c r="ZE45" s="124"/>
      <c r="ZF45" s="124"/>
      <c r="ZG45" s="124"/>
      <c r="ZH45" s="124"/>
      <c r="ZI45" s="124"/>
      <c r="ZJ45" s="124"/>
      <c r="ZK45" s="124"/>
      <c r="ZL45" s="124"/>
      <c r="ZM45" s="124"/>
      <c r="ZN45" s="124"/>
      <c r="ZO45" s="124"/>
      <c r="ZP45" s="124"/>
      <c r="ZQ45" s="124"/>
      <c r="ZR45" s="124"/>
      <c r="ZS45" s="124"/>
      <c r="ZT45" s="124"/>
      <c r="ZU45" s="124"/>
      <c r="ZV45" s="124"/>
      <c r="ZW45" s="124"/>
      <c r="ZX45" s="124"/>
      <c r="ZY45" s="124"/>
      <c r="ZZ45" s="124"/>
      <c r="AAA45" s="124"/>
      <c r="AAB45" s="124"/>
      <c r="AAC45" s="124"/>
      <c r="AAD45" s="124"/>
      <c r="AAE45" s="124"/>
      <c r="AAF45" s="124"/>
      <c r="AAG45" s="124"/>
      <c r="AAH45" s="124"/>
      <c r="AAI45" s="124"/>
      <c r="AAJ45" s="124"/>
      <c r="AAK45" s="124"/>
      <c r="AAL45" s="124"/>
      <c r="AAM45" s="124"/>
      <c r="AAN45" s="124"/>
      <c r="AAO45" s="124"/>
      <c r="AAP45" s="124"/>
      <c r="AAQ45" s="124"/>
      <c r="AAR45" s="124"/>
      <c r="AAS45" s="124"/>
      <c r="AAT45" s="124"/>
      <c r="AAU45" s="124"/>
      <c r="AAV45" s="124"/>
      <c r="AAW45" s="124"/>
      <c r="AAX45" s="124"/>
      <c r="AAY45" s="124"/>
      <c r="AAZ45" s="124"/>
      <c r="ABA45" s="124"/>
      <c r="ABB45" s="124"/>
      <c r="ABC45" s="124"/>
      <c r="ABD45" s="124"/>
      <c r="ABE45" s="124"/>
      <c r="ABF45" s="124"/>
      <c r="ABG45" s="124"/>
      <c r="ABH45" s="124"/>
      <c r="ABI45" s="124"/>
      <c r="ABJ45" s="124"/>
      <c r="ABK45" s="124"/>
      <c r="ABL45" s="124"/>
      <c r="ABM45" s="124"/>
      <c r="ABN45" s="124"/>
      <c r="ABO45" s="124"/>
      <c r="ABP45" s="124"/>
      <c r="ABQ45" s="124"/>
      <c r="ABR45" s="124"/>
      <c r="ABS45" s="124"/>
      <c r="ABT45" s="124"/>
      <c r="ABU45" s="124"/>
      <c r="ABV45" s="124"/>
      <c r="ABW45" s="124"/>
      <c r="ABX45" s="124"/>
      <c r="ABY45" s="124"/>
      <c r="ABZ45" s="124"/>
      <c r="ACA45" s="124"/>
      <c r="ACB45" s="124"/>
      <c r="ACC45" s="124"/>
      <c r="ACD45" s="124"/>
      <c r="ACE45" s="124"/>
      <c r="ACF45" s="124"/>
      <c r="ACG45" s="124"/>
      <c r="ACH45" s="124"/>
      <c r="ACI45" s="124"/>
      <c r="ACJ45" s="124"/>
      <c r="ACK45" s="124"/>
      <c r="ACL45" s="124"/>
      <c r="ACM45" s="124"/>
      <c r="ACN45" s="124"/>
      <c r="ACO45" s="124"/>
      <c r="ACP45" s="124"/>
      <c r="ACQ45" s="124"/>
      <c r="ACR45" s="124"/>
      <c r="ACS45" s="124"/>
      <c r="ACT45" s="124"/>
      <c r="ACU45" s="124"/>
      <c r="ACV45" s="124"/>
      <c r="ACW45" s="124"/>
      <c r="ACX45" s="124"/>
      <c r="ACY45" s="124"/>
      <c r="ACZ45" s="124"/>
      <c r="ADA45" s="124"/>
      <c r="ADB45" s="124"/>
      <c r="ADC45" s="124"/>
      <c r="ADD45" s="124"/>
      <c r="ADE45" s="124"/>
      <c r="ADF45" s="124"/>
      <c r="ADG45" s="124"/>
      <c r="ADH45" s="124"/>
      <c r="ADI45" s="124"/>
      <c r="ADJ45" s="124"/>
      <c r="ADK45" s="124"/>
      <c r="ADL45" s="124"/>
      <c r="ADM45" s="124"/>
      <c r="ADN45" s="124"/>
      <c r="ADO45" s="124"/>
      <c r="ADP45" s="124"/>
      <c r="ADQ45" s="124"/>
      <c r="ADR45" s="124"/>
      <c r="ADS45" s="124"/>
      <c r="ADT45" s="124"/>
      <c r="ADU45" s="124"/>
      <c r="ADV45" s="124"/>
      <c r="ADW45" s="124"/>
      <c r="ADX45" s="124"/>
      <c r="ADY45" s="124"/>
      <c r="ADZ45" s="124"/>
      <c r="AEA45" s="124"/>
      <c r="AEB45" s="124"/>
      <c r="AEC45" s="124"/>
      <c r="AED45" s="124"/>
      <c r="AEE45" s="124"/>
      <c r="AEF45" s="124"/>
      <c r="AEG45" s="124"/>
      <c r="AEH45" s="124"/>
      <c r="AEI45" s="124"/>
      <c r="AEJ45" s="124"/>
      <c r="AEK45" s="124"/>
      <c r="AEL45" s="124"/>
      <c r="AEM45" s="124"/>
      <c r="AEN45" s="124"/>
      <c r="AEO45" s="124"/>
      <c r="AEP45" s="124"/>
      <c r="AEQ45" s="124"/>
      <c r="AER45" s="124"/>
      <c r="AES45" s="124"/>
      <c r="AET45" s="124"/>
      <c r="AEU45" s="124"/>
      <c r="AEV45" s="124"/>
      <c r="AEW45" s="124"/>
      <c r="AEX45" s="124"/>
      <c r="AEY45" s="124"/>
      <c r="AEZ45" s="124"/>
      <c r="AFA45" s="124"/>
      <c r="AFB45" s="124"/>
      <c r="AFC45" s="124"/>
      <c r="AFD45" s="124"/>
      <c r="AFE45" s="124"/>
      <c r="AFF45" s="124"/>
      <c r="AFG45" s="124"/>
      <c r="AFH45" s="124"/>
      <c r="AFI45" s="124"/>
      <c r="AFJ45" s="124"/>
      <c r="AFK45" s="124"/>
      <c r="AFL45" s="124"/>
      <c r="AFM45" s="124"/>
      <c r="AFN45" s="124"/>
      <c r="AFO45" s="124"/>
      <c r="AFP45" s="124"/>
      <c r="AFQ45" s="124"/>
      <c r="AFR45" s="124"/>
      <c r="AFS45" s="124"/>
      <c r="AFT45" s="124"/>
      <c r="AFU45" s="124"/>
      <c r="AFV45" s="124"/>
      <c r="AFW45" s="124"/>
      <c r="AFX45" s="124"/>
      <c r="AFY45" s="124"/>
      <c r="AFZ45" s="124"/>
      <c r="AGA45" s="124"/>
      <c r="AGB45" s="124"/>
      <c r="AGC45" s="124"/>
      <c r="AGD45" s="124"/>
      <c r="AGE45" s="124"/>
      <c r="AGF45" s="124"/>
      <c r="AGG45" s="124"/>
      <c r="AGH45" s="124"/>
      <c r="AGI45" s="124"/>
      <c r="AGJ45" s="124"/>
      <c r="AGK45" s="124"/>
      <c r="AGL45" s="124"/>
      <c r="AGM45" s="124"/>
      <c r="AGN45" s="124"/>
      <c r="AGO45" s="124"/>
      <c r="AGP45" s="124"/>
      <c r="AGQ45" s="124"/>
      <c r="AGR45" s="124"/>
      <c r="AGS45" s="124"/>
      <c r="AGT45" s="124"/>
      <c r="AGU45" s="124"/>
      <c r="AGV45" s="124"/>
      <c r="AGW45" s="124"/>
      <c r="AGX45" s="124"/>
      <c r="AGY45" s="124"/>
      <c r="AGZ45" s="124"/>
      <c r="AHA45" s="124"/>
      <c r="AHB45" s="124"/>
      <c r="AHC45" s="124"/>
      <c r="AHD45" s="124"/>
      <c r="AHE45" s="124"/>
      <c r="AHF45" s="124"/>
      <c r="AHG45" s="124"/>
      <c r="AHH45" s="124"/>
      <c r="AHI45" s="124"/>
      <c r="AHJ45" s="124"/>
      <c r="AHK45" s="124"/>
      <c r="AHL45" s="124"/>
      <c r="AHM45" s="124"/>
      <c r="AHN45" s="124"/>
      <c r="AHO45" s="124"/>
      <c r="AHP45" s="124"/>
      <c r="AHQ45" s="124"/>
      <c r="AHR45" s="124"/>
      <c r="AHS45" s="124"/>
      <c r="AHT45" s="124"/>
      <c r="AHU45" s="124"/>
      <c r="AHV45" s="124"/>
      <c r="AHW45" s="124"/>
      <c r="AHX45" s="124"/>
      <c r="AHY45" s="124"/>
      <c r="AHZ45" s="124"/>
      <c r="AIA45" s="124"/>
      <c r="AIB45" s="124"/>
      <c r="AIC45" s="124"/>
      <c r="AID45" s="124"/>
      <c r="AIE45" s="124"/>
      <c r="AIF45" s="124"/>
      <c r="AIG45" s="124"/>
      <c r="AIH45" s="124"/>
      <c r="AII45" s="124"/>
      <c r="AIJ45" s="124"/>
      <c r="AIK45" s="124"/>
      <c r="AIL45" s="124"/>
      <c r="AIM45" s="124"/>
      <c r="AIN45" s="124"/>
      <c r="AIO45" s="124"/>
      <c r="AIP45" s="124"/>
      <c r="AIQ45" s="124"/>
      <c r="AIR45" s="124"/>
      <c r="AIS45" s="124"/>
      <c r="AIT45" s="124"/>
      <c r="AIU45" s="124"/>
      <c r="AIV45" s="124"/>
      <c r="AIW45" s="124"/>
      <c r="AIX45" s="124"/>
      <c r="AIY45" s="124"/>
      <c r="AIZ45" s="124"/>
      <c r="AJA45" s="124"/>
      <c r="AJB45" s="124"/>
      <c r="AJC45" s="124"/>
      <c r="AJD45" s="124"/>
      <c r="AJE45" s="124"/>
      <c r="AJF45" s="124"/>
      <c r="AJG45" s="124"/>
      <c r="AJH45" s="124"/>
      <c r="AJI45" s="124"/>
      <c r="AJJ45" s="124"/>
      <c r="AJK45" s="124"/>
      <c r="AJL45" s="124"/>
      <c r="AJM45" s="124"/>
      <c r="AJN45" s="124"/>
      <c r="AJO45" s="124"/>
      <c r="AJP45" s="124"/>
      <c r="AJQ45" s="124"/>
      <c r="AJR45" s="124"/>
      <c r="AJS45" s="124"/>
      <c r="AJT45" s="124"/>
      <c r="AJU45" s="124"/>
      <c r="AJV45" s="124"/>
      <c r="AJW45" s="124"/>
      <c r="AJX45" s="124"/>
      <c r="AJY45" s="124"/>
      <c r="AJZ45" s="124"/>
      <c r="AKA45" s="124"/>
      <c r="AKB45" s="124"/>
      <c r="AKC45" s="124"/>
      <c r="AKD45" s="124"/>
      <c r="AKE45" s="124"/>
      <c r="AKF45" s="124"/>
      <c r="AKG45" s="124"/>
      <c r="AKH45" s="124"/>
      <c r="AKI45" s="124"/>
      <c r="AKJ45" s="124"/>
      <c r="AKK45" s="124"/>
      <c r="AKL45" s="124"/>
      <c r="AKM45" s="124"/>
      <c r="AKN45" s="124"/>
      <c r="AKO45" s="124"/>
      <c r="AKP45" s="124"/>
      <c r="AKQ45" s="124"/>
      <c r="AKR45" s="124"/>
      <c r="AKS45" s="124"/>
      <c r="AKT45" s="124"/>
      <c r="AKU45" s="124"/>
      <c r="AKV45" s="124"/>
      <c r="AKW45" s="124"/>
      <c r="AKX45" s="124"/>
      <c r="AKY45" s="124"/>
      <c r="AKZ45" s="124"/>
      <c r="ALA45" s="124"/>
      <c r="ALB45" s="124"/>
      <c r="ALC45" s="124"/>
      <c r="ALD45" s="124"/>
      <c r="ALE45" s="124"/>
      <c r="ALF45" s="124"/>
      <c r="ALG45" s="124"/>
      <c r="ALH45" s="124"/>
      <c r="ALI45" s="124"/>
      <c r="ALJ45" s="124"/>
      <c r="ALK45" s="124"/>
      <c r="ALL45" s="124"/>
      <c r="ALM45" s="124"/>
      <c r="ALN45" s="124"/>
      <c r="ALO45" s="124"/>
      <c r="ALP45" s="124"/>
      <c r="ALQ45" s="124"/>
      <c r="ALR45" s="124"/>
      <c r="ALS45" s="124"/>
      <c r="ALT45" s="124"/>
      <c r="ALU45" s="124"/>
      <c r="ALV45" s="124"/>
      <c r="ALW45" s="124"/>
      <c r="ALX45" s="124"/>
      <c r="ALY45" s="124"/>
      <c r="ALZ45" s="124"/>
      <c r="AMA45" s="124"/>
      <c r="AMB45" s="124"/>
      <c r="AMC45" s="124"/>
      <c r="AMD45" s="124"/>
      <c r="AME45" s="124"/>
      <c r="AMF45" s="124"/>
      <c r="AMG45" s="124"/>
      <c r="AMH45" s="124"/>
      <c r="AMI45" s="124"/>
      <c r="AMJ45" s="124"/>
      <c r="AMK45" s="124"/>
      <c r="AML45" s="124"/>
      <c r="AMM45" s="124"/>
      <c r="AMN45" s="124"/>
      <c r="AMO45" s="124"/>
      <c r="AMP45" s="124"/>
      <c r="AMQ45" s="124"/>
      <c r="AMR45" s="124"/>
      <c r="AMS45" s="124"/>
      <c r="AMT45" s="124"/>
      <c r="AMU45" s="124"/>
      <c r="AMV45" s="124"/>
      <c r="AMW45" s="124"/>
      <c r="AMX45" s="124"/>
      <c r="AMY45" s="124"/>
      <c r="AMZ45" s="124"/>
      <c r="ANA45" s="124"/>
      <c r="ANB45" s="124"/>
      <c r="ANC45" s="124"/>
    </row>
    <row r="46" spans="1:1043" s="124" customFormat="1" ht="18.600000000000001" customHeight="1" x14ac:dyDescent="0.25">
      <c r="A46" s="46">
        <v>10</v>
      </c>
      <c r="B46" s="79" t="str">
        <f>'часть 2'!B32</f>
        <v>г. Торжок, ул. Зеленый городок, д.6</v>
      </c>
      <c r="C46" s="80">
        <v>1959</v>
      </c>
      <c r="D46" s="80" t="s">
        <v>51</v>
      </c>
      <c r="E46" s="80" t="s">
        <v>52</v>
      </c>
      <c r="F46" s="80">
        <v>2</v>
      </c>
      <c r="G46" s="80">
        <v>1</v>
      </c>
      <c r="H46" s="96">
        <v>383.7</v>
      </c>
      <c r="I46" s="102">
        <v>235.3</v>
      </c>
      <c r="J46" s="97">
        <f>I46</f>
        <v>235.3</v>
      </c>
      <c r="K46" s="89">
        <v>13</v>
      </c>
      <c r="L46" s="53">
        <f>M46+N46+O46+P46+Q46</f>
        <v>59818</v>
      </c>
      <c r="M46" s="84">
        <v>0</v>
      </c>
      <c r="N46" s="53">
        <v>0</v>
      </c>
      <c r="O46" s="53">
        <f>'часть 2'!C32</f>
        <v>59818</v>
      </c>
      <c r="P46" s="84">
        <v>0</v>
      </c>
      <c r="Q46" s="53">
        <v>0</v>
      </c>
      <c r="R46" s="123">
        <v>45291</v>
      </c>
      <c r="S46" s="123">
        <v>45291</v>
      </c>
    </row>
    <row r="47" spans="1:1043" x14ac:dyDescent="0.3">
      <c r="L47" s="69"/>
    </row>
    <row r="48" spans="1:1043" x14ac:dyDescent="0.3">
      <c r="H48" s="69"/>
      <c r="I48" s="69"/>
      <c r="J48" s="69"/>
      <c r="K48" s="69"/>
    </row>
    <row r="49" spans="1:19" s="3" customFormat="1" x14ac:dyDescent="0.3">
      <c r="A49" s="63"/>
      <c r="B49" s="67"/>
      <c r="C49" s="68"/>
      <c r="D49" s="63"/>
      <c r="E49" s="63"/>
      <c r="F49" s="63"/>
      <c r="G49" s="63"/>
      <c r="H49" s="63"/>
      <c r="I49" s="63"/>
      <c r="J49" s="63"/>
      <c r="K49" s="90"/>
      <c r="L49" s="63"/>
      <c r="M49" s="63"/>
      <c r="N49" s="63"/>
      <c r="O49" s="63"/>
      <c r="P49" s="63"/>
      <c r="Q49" s="63"/>
      <c r="R49" s="63"/>
      <c r="S49" s="65"/>
    </row>
    <row r="50" spans="1:19" s="3" customFormat="1" x14ac:dyDescent="0.3">
      <c r="A50" s="63"/>
      <c r="B50" s="67"/>
      <c r="C50" s="68"/>
      <c r="D50" s="63"/>
      <c r="E50" s="63"/>
      <c r="F50" s="63"/>
      <c r="G50" s="63"/>
      <c r="H50" s="63"/>
      <c r="I50" s="63"/>
      <c r="J50" s="63"/>
      <c r="K50" s="90"/>
      <c r="L50" s="63"/>
      <c r="M50" s="63"/>
      <c r="N50" s="63"/>
      <c r="O50" s="63"/>
      <c r="P50" s="63"/>
      <c r="Q50" s="63"/>
      <c r="R50" s="63"/>
      <c r="S50" s="65"/>
    </row>
    <row r="51" spans="1:19" s="3" customFormat="1" x14ac:dyDescent="0.3">
      <c r="A51" s="63"/>
      <c r="B51" s="67"/>
      <c r="C51" s="68"/>
      <c r="D51" s="63"/>
      <c r="E51" s="63"/>
      <c r="F51" s="63"/>
      <c r="G51" s="63"/>
      <c r="H51" s="63"/>
      <c r="I51" s="63"/>
      <c r="J51" s="63"/>
      <c r="K51" s="90"/>
      <c r="L51" s="63"/>
      <c r="M51" s="63"/>
      <c r="N51" s="63"/>
      <c r="O51" s="63"/>
      <c r="P51" s="63"/>
      <c r="Q51" s="63"/>
      <c r="R51" s="63"/>
      <c r="S51" s="65"/>
    </row>
    <row r="52" spans="1:19" s="3" customFormat="1" x14ac:dyDescent="0.3">
      <c r="A52" s="63"/>
      <c r="B52" s="67"/>
      <c r="C52" s="68"/>
      <c r="D52" s="63"/>
      <c r="E52" s="63"/>
      <c r="F52" s="63"/>
      <c r="G52" s="63"/>
      <c r="H52" s="63"/>
      <c r="I52" s="63"/>
      <c r="J52" s="63"/>
      <c r="K52" s="90"/>
      <c r="L52" s="63"/>
      <c r="M52" s="63"/>
      <c r="N52" s="63"/>
      <c r="O52" s="63"/>
      <c r="P52" s="63"/>
      <c r="Q52" s="63"/>
      <c r="R52" s="63"/>
      <c r="S52" s="65"/>
    </row>
    <row r="53" spans="1:19" s="3" customFormat="1" x14ac:dyDescent="0.3">
      <c r="A53" s="63"/>
      <c r="B53" s="67"/>
      <c r="C53" s="68"/>
      <c r="D53" s="63"/>
      <c r="E53" s="63"/>
      <c r="F53" s="63"/>
      <c r="G53" s="63"/>
      <c r="H53" s="63"/>
      <c r="I53" s="63"/>
      <c r="J53" s="63"/>
      <c r="K53" s="90"/>
      <c r="L53" s="63"/>
      <c r="M53" s="63"/>
      <c r="N53" s="63"/>
      <c r="O53" s="63"/>
      <c r="P53" s="63"/>
      <c r="Q53" s="63"/>
      <c r="R53" s="63"/>
      <c r="S53" s="65"/>
    </row>
    <row r="54" spans="1:19" s="3" customFormat="1" x14ac:dyDescent="0.3">
      <c r="A54" s="63"/>
      <c r="B54" s="67"/>
      <c r="C54" s="68"/>
      <c r="D54" s="63"/>
      <c r="E54" s="63"/>
      <c r="F54" s="63"/>
      <c r="G54" s="63"/>
      <c r="H54" s="63"/>
      <c r="I54" s="63"/>
      <c r="J54" s="63"/>
      <c r="K54" s="90"/>
      <c r="L54" s="63"/>
      <c r="M54" s="63"/>
      <c r="N54" s="63"/>
      <c r="O54" s="63"/>
      <c r="P54" s="63"/>
      <c r="Q54" s="63"/>
      <c r="R54" s="63"/>
      <c r="S54" s="65"/>
    </row>
    <row r="55" spans="1:19" s="3" customFormat="1" x14ac:dyDescent="0.3">
      <c r="A55" s="63"/>
      <c r="B55" s="67"/>
      <c r="C55" s="68"/>
      <c r="D55" s="63"/>
      <c r="E55" s="63"/>
      <c r="F55" s="63"/>
      <c r="G55" s="63"/>
      <c r="H55" s="63"/>
      <c r="I55" s="63"/>
      <c r="J55" s="63"/>
      <c r="K55" s="90"/>
      <c r="L55" s="63"/>
      <c r="M55" s="63"/>
      <c r="N55" s="63"/>
      <c r="O55" s="63"/>
      <c r="P55" s="63"/>
      <c r="Q55" s="63"/>
      <c r="R55" s="63"/>
      <c r="S55" s="65"/>
    </row>
    <row r="56" spans="1:19" s="3" customFormat="1" x14ac:dyDescent="0.3">
      <c r="A56" s="63"/>
      <c r="B56" s="67"/>
      <c r="C56" s="68"/>
      <c r="D56" s="63"/>
      <c r="E56" s="63"/>
      <c r="F56" s="63"/>
      <c r="G56" s="63"/>
      <c r="H56" s="63"/>
      <c r="I56" s="63"/>
      <c r="J56" s="63"/>
      <c r="K56" s="90"/>
      <c r="L56" s="63"/>
      <c r="M56" s="63"/>
      <c r="N56" s="63"/>
      <c r="O56" s="63"/>
      <c r="P56" s="63"/>
      <c r="Q56" s="63"/>
      <c r="R56" s="63"/>
      <c r="S56" s="65"/>
    </row>
    <row r="57" spans="1:19" s="3" customFormat="1" ht="12.75" customHeight="1" x14ac:dyDescent="0.3">
      <c r="A57" s="63"/>
      <c r="B57" s="67"/>
      <c r="C57" s="68"/>
      <c r="D57" s="63"/>
      <c r="E57" s="63"/>
      <c r="F57" s="63"/>
      <c r="G57" s="63"/>
      <c r="H57" s="63"/>
      <c r="I57" s="63"/>
      <c r="J57" s="63"/>
      <c r="K57" s="90"/>
      <c r="L57" s="63"/>
      <c r="M57" s="63"/>
      <c r="N57" s="63"/>
      <c r="O57" s="63"/>
      <c r="P57" s="63"/>
      <c r="Q57" s="63"/>
      <c r="R57" s="63"/>
      <c r="S57" s="65"/>
    </row>
    <row r="58" spans="1:19" s="3" customFormat="1" x14ac:dyDescent="0.3">
      <c r="A58" s="63"/>
      <c r="B58" s="67"/>
      <c r="C58" s="68"/>
      <c r="D58" s="63"/>
      <c r="E58" s="63"/>
      <c r="F58" s="63"/>
      <c r="G58" s="63"/>
      <c r="H58" s="63"/>
      <c r="I58" s="63"/>
      <c r="J58" s="63"/>
      <c r="K58" s="90"/>
      <c r="L58" s="63"/>
      <c r="M58" s="63"/>
      <c r="N58" s="63"/>
      <c r="O58" s="63"/>
      <c r="P58" s="63"/>
      <c r="Q58" s="63"/>
      <c r="R58" s="63"/>
      <c r="S58" s="65"/>
    </row>
    <row r="59" spans="1:19" s="3" customFormat="1" x14ac:dyDescent="0.3">
      <c r="A59" s="65"/>
      <c r="B59" s="67"/>
      <c r="C59" s="68"/>
      <c r="D59" s="65"/>
      <c r="E59" s="65"/>
      <c r="F59" s="65"/>
      <c r="G59" s="65"/>
      <c r="H59" s="65"/>
      <c r="I59" s="65"/>
      <c r="J59" s="65"/>
      <c r="K59" s="91"/>
      <c r="L59" s="65"/>
      <c r="M59" s="65"/>
      <c r="N59" s="65"/>
      <c r="O59" s="65"/>
      <c r="P59" s="65"/>
      <c r="Q59" s="65"/>
      <c r="R59" s="65"/>
      <c r="S59" s="65"/>
    </row>
    <row r="60" spans="1:19" s="3" customFormat="1" x14ac:dyDescent="0.3">
      <c r="A60" s="65"/>
      <c r="B60" s="67"/>
      <c r="C60" s="68"/>
      <c r="D60" s="65"/>
      <c r="E60" s="65"/>
      <c r="F60" s="65"/>
      <c r="G60" s="65"/>
      <c r="H60" s="65"/>
      <c r="I60" s="65"/>
      <c r="J60" s="65"/>
      <c r="K60" s="91"/>
      <c r="L60" s="65"/>
      <c r="M60" s="65"/>
      <c r="N60" s="65"/>
      <c r="O60" s="65"/>
      <c r="P60" s="65"/>
      <c r="Q60" s="65"/>
      <c r="R60" s="65"/>
      <c r="S60" s="65"/>
    </row>
    <row r="61" spans="1:19" s="3" customFormat="1" x14ac:dyDescent="0.3">
      <c r="A61" s="65"/>
      <c r="B61" s="67"/>
      <c r="C61" s="68"/>
      <c r="D61" s="65"/>
      <c r="E61" s="65"/>
      <c r="F61" s="65"/>
      <c r="G61" s="65"/>
      <c r="H61" s="65"/>
      <c r="I61" s="65"/>
      <c r="J61" s="65"/>
      <c r="K61" s="91"/>
      <c r="L61" s="65"/>
      <c r="M61" s="65"/>
      <c r="N61" s="65"/>
      <c r="O61" s="65"/>
      <c r="P61" s="65"/>
      <c r="Q61" s="65"/>
      <c r="R61" s="65"/>
      <c r="S61" s="65"/>
    </row>
    <row r="62" spans="1:19" s="3" customFormat="1" x14ac:dyDescent="0.3">
      <c r="A62" s="65"/>
      <c r="B62" s="67"/>
      <c r="C62" s="68"/>
      <c r="D62" s="65"/>
      <c r="E62" s="65"/>
      <c r="F62" s="65"/>
      <c r="G62" s="65"/>
      <c r="H62" s="65"/>
      <c r="I62" s="65"/>
      <c r="J62" s="65"/>
      <c r="K62" s="91"/>
      <c r="L62" s="65"/>
      <c r="M62" s="65"/>
      <c r="N62" s="65"/>
      <c r="O62" s="65"/>
      <c r="P62" s="65"/>
      <c r="Q62" s="65"/>
      <c r="R62" s="65"/>
      <c r="S62" s="65"/>
    </row>
    <row r="63" spans="1:19" s="3" customFormat="1" x14ac:dyDescent="0.3">
      <c r="A63" s="65"/>
      <c r="B63" s="67"/>
      <c r="C63" s="68"/>
      <c r="D63" s="65"/>
      <c r="E63" s="65"/>
      <c r="F63" s="65"/>
      <c r="G63" s="65"/>
      <c r="H63" s="65"/>
      <c r="I63" s="65"/>
      <c r="J63" s="65"/>
      <c r="K63" s="91"/>
      <c r="L63" s="65"/>
      <c r="M63" s="65"/>
      <c r="N63" s="65"/>
      <c r="O63" s="65"/>
      <c r="P63" s="65"/>
      <c r="Q63" s="65"/>
      <c r="R63" s="65"/>
      <c r="S63" s="65"/>
    </row>
    <row r="64" spans="1:19" s="3" customFormat="1" x14ac:dyDescent="0.3">
      <c r="A64" s="65"/>
      <c r="B64" s="67"/>
      <c r="C64" s="68"/>
      <c r="D64" s="65"/>
      <c r="E64" s="65"/>
      <c r="F64" s="65"/>
      <c r="G64" s="65"/>
      <c r="H64" s="65"/>
      <c r="I64" s="65"/>
      <c r="J64" s="65"/>
      <c r="K64" s="91"/>
      <c r="L64" s="65"/>
      <c r="M64" s="65"/>
      <c r="N64" s="65"/>
      <c r="O64" s="65"/>
      <c r="P64" s="65"/>
      <c r="Q64" s="65"/>
      <c r="R64" s="65"/>
      <c r="S64" s="65"/>
    </row>
    <row r="65" spans="1:19" s="3" customFormat="1" x14ac:dyDescent="0.3">
      <c r="A65" s="65"/>
      <c r="B65" s="67"/>
      <c r="C65" s="68"/>
      <c r="D65" s="65"/>
      <c r="E65" s="65"/>
      <c r="F65" s="65"/>
      <c r="G65" s="65"/>
      <c r="H65" s="65"/>
      <c r="I65" s="65"/>
      <c r="J65" s="65"/>
      <c r="K65" s="91"/>
      <c r="L65" s="65"/>
      <c r="M65" s="65"/>
      <c r="N65" s="65"/>
      <c r="O65" s="65"/>
      <c r="P65" s="65"/>
      <c r="Q65" s="65"/>
      <c r="R65" s="65"/>
      <c r="S65" s="65"/>
    </row>
    <row r="66" spans="1:19" s="3" customFormat="1" x14ac:dyDescent="0.3">
      <c r="A66" s="65"/>
      <c r="B66" s="67"/>
      <c r="C66" s="68"/>
      <c r="D66" s="65"/>
      <c r="E66" s="65"/>
      <c r="F66" s="65"/>
      <c r="G66" s="65"/>
      <c r="H66" s="65"/>
      <c r="I66" s="65"/>
      <c r="J66" s="65"/>
      <c r="K66" s="91"/>
      <c r="L66" s="65"/>
      <c r="M66" s="65"/>
      <c r="N66" s="65"/>
      <c r="O66" s="65"/>
      <c r="P66" s="65"/>
      <c r="Q66" s="65"/>
      <c r="R66" s="65"/>
      <c r="S66" s="65"/>
    </row>
    <row r="67" spans="1:19" s="3" customFormat="1" x14ac:dyDescent="0.3">
      <c r="A67" s="65"/>
      <c r="B67" s="67"/>
      <c r="C67" s="68"/>
      <c r="D67" s="65"/>
      <c r="E67" s="65"/>
      <c r="F67" s="65"/>
      <c r="G67" s="65"/>
      <c r="H67" s="65"/>
      <c r="I67" s="65"/>
      <c r="J67" s="65"/>
      <c r="K67" s="91"/>
      <c r="L67" s="65"/>
      <c r="M67" s="65"/>
      <c r="N67" s="65"/>
      <c r="O67" s="65"/>
      <c r="P67" s="65"/>
      <c r="Q67" s="65"/>
      <c r="R67" s="65"/>
      <c r="S67" s="65"/>
    </row>
    <row r="68" spans="1:19" s="3" customFormat="1" x14ac:dyDescent="0.3">
      <c r="A68" s="65"/>
      <c r="B68" s="67"/>
      <c r="C68" s="68"/>
      <c r="D68" s="65"/>
      <c r="E68" s="65"/>
      <c r="F68" s="65"/>
      <c r="G68" s="65"/>
      <c r="H68" s="65"/>
      <c r="I68" s="65"/>
      <c r="J68" s="65"/>
      <c r="K68" s="91"/>
      <c r="L68" s="65"/>
      <c r="M68" s="65"/>
      <c r="N68" s="65"/>
      <c r="O68" s="65"/>
      <c r="P68" s="65"/>
      <c r="Q68" s="65"/>
      <c r="R68" s="65"/>
      <c r="S68" s="65"/>
    </row>
    <row r="69" spans="1:19" s="3" customFormat="1" ht="15" customHeight="1" x14ac:dyDescent="0.3">
      <c r="A69" s="65"/>
      <c r="B69" s="67"/>
      <c r="C69" s="68"/>
      <c r="D69" s="65"/>
      <c r="E69" s="65"/>
      <c r="F69" s="65"/>
      <c r="G69" s="65"/>
      <c r="H69" s="65"/>
      <c r="I69" s="65"/>
      <c r="J69" s="65"/>
      <c r="K69" s="91"/>
      <c r="L69" s="65"/>
      <c r="M69" s="65"/>
      <c r="N69" s="65"/>
      <c r="O69" s="65"/>
      <c r="P69" s="65"/>
      <c r="Q69" s="65"/>
      <c r="R69" s="65"/>
      <c r="S69" s="65"/>
    </row>
    <row r="70" spans="1:19" s="3" customFormat="1" x14ac:dyDescent="0.3">
      <c r="A70" s="65"/>
      <c r="B70" s="67"/>
      <c r="C70" s="68"/>
      <c r="D70" s="65"/>
      <c r="E70" s="65"/>
      <c r="F70" s="65"/>
      <c r="G70" s="65"/>
      <c r="H70" s="65"/>
      <c r="I70" s="65"/>
      <c r="J70" s="65"/>
      <c r="K70" s="91"/>
      <c r="L70" s="65"/>
      <c r="M70" s="65"/>
      <c r="N70" s="65"/>
      <c r="O70" s="65"/>
      <c r="P70" s="65"/>
      <c r="Q70" s="65"/>
      <c r="R70" s="65"/>
      <c r="S70" s="65"/>
    </row>
    <row r="71" spans="1:19" s="3" customFormat="1" x14ac:dyDescent="0.3">
      <c r="A71" s="65"/>
      <c r="B71" s="67"/>
      <c r="C71" s="68"/>
      <c r="D71" s="65"/>
      <c r="E71" s="65"/>
      <c r="F71" s="65"/>
      <c r="G71" s="65"/>
      <c r="H71" s="65"/>
      <c r="I71" s="65"/>
      <c r="J71" s="65"/>
      <c r="K71" s="91"/>
      <c r="L71" s="65"/>
      <c r="M71" s="65"/>
      <c r="N71" s="65"/>
      <c r="O71" s="65"/>
      <c r="P71" s="65"/>
      <c r="Q71" s="65"/>
      <c r="R71" s="65"/>
      <c r="S71" s="65"/>
    </row>
    <row r="72" spans="1:19" s="3" customFormat="1" x14ac:dyDescent="0.3">
      <c r="A72" s="65"/>
      <c r="B72" s="67"/>
      <c r="C72" s="68"/>
      <c r="D72" s="65"/>
      <c r="E72" s="65"/>
      <c r="F72" s="65"/>
      <c r="G72" s="65"/>
      <c r="H72" s="65"/>
      <c r="I72" s="65"/>
      <c r="J72" s="65"/>
      <c r="K72" s="91"/>
      <c r="L72" s="65"/>
      <c r="M72" s="65"/>
      <c r="N72" s="65"/>
      <c r="O72" s="65"/>
      <c r="P72" s="65"/>
      <c r="Q72" s="65"/>
      <c r="R72" s="65"/>
      <c r="S72" s="65"/>
    </row>
    <row r="73" spans="1:19" s="3" customFormat="1" x14ac:dyDescent="0.3">
      <c r="A73" s="65"/>
      <c r="B73" s="67"/>
      <c r="C73" s="68"/>
      <c r="D73" s="65"/>
      <c r="E73" s="65"/>
      <c r="F73" s="65"/>
      <c r="G73" s="65"/>
      <c r="H73" s="65"/>
      <c r="I73" s="65"/>
      <c r="J73" s="65"/>
      <c r="K73" s="91"/>
      <c r="L73" s="65"/>
      <c r="M73" s="65"/>
      <c r="N73" s="65"/>
      <c r="O73" s="65"/>
      <c r="P73" s="65"/>
      <c r="Q73" s="65"/>
      <c r="R73" s="65"/>
      <c r="S73" s="65"/>
    </row>
    <row r="74" spans="1:19" s="3" customFormat="1" x14ac:dyDescent="0.3">
      <c r="A74" s="65"/>
      <c r="B74" s="67"/>
      <c r="C74" s="68"/>
      <c r="D74" s="65"/>
      <c r="E74" s="65"/>
      <c r="F74" s="65"/>
      <c r="G74" s="65"/>
      <c r="H74" s="65"/>
      <c r="I74" s="65"/>
      <c r="J74" s="65"/>
      <c r="K74" s="91"/>
      <c r="L74" s="65"/>
      <c r="M74" s="65"/>
      <c r="N74" s="65"/>
      <c r="O74" s="65"/>
      <c r="P74" s="65"/>
      <c r="Q74" s="65"/>
      <c r="R74" s="65"/>
      <c r="S74" s="65"/>
    </row>
    <row r="75" spans="1:19" s="3" customFormat="1" x14ac:dyDescent="0.3">
      <c r="A75" s="65"/>
      <c r="B75" s="67"/>
      <c r="C75" s="68"/>
      <c r="D75" s="65"/>
      <c r="E75" s="65"/>
      <c r="F75" s="65"/>
      <c r="G75" s="65"/>
      <c r="H75" s="65"/>
      <c r="I75" s="65"/>
      <c r="J75" s="65"/>
      <c r="K75" s="91"/>
      <c r="L75" s="65"/>
      <c r="M75" s="65"/>
      <c r="N75" s="65"/>
      <c r="O75" s="65"/>
      <c r="P75" s="65"/>
      <c r="Q75" s="65"/>
      <c r="R75" s="65"/>
      <c r="S75" s="65"/>
    </row>
    <row r="76" spans="1:19" s="3" customFormat="1" x14ac:dyDescent="0.3">
      <c r="A76" s="65"/>
      <c r="B76" s="67"/>
      <c r="C76" s="68"/>
      <c r="D76" s="65"/>
      <c r="E76" s="65"/>
      <c r="F76" s="65"/>
      <c r="G76" s="65"/>
      <c r="H76" s="65"/>
      <c r="I76" s="65"/>
      <c r="J76" s="65"/>
      <c r="K76" s="91"/>
      <c r="L76" s="65"/>
      <c r="M76" s="65"/>
      <c r="N76" s="65"/>
      <c r="O76" s="65"/>
      <c r="P76" s="65"/>
      <c r="Q76" s="65"/>
      <c r="R76" s="65"/>
      <c r="S76" s="65"/>
    </row>
    <row r="77" spans="1:19" s="3" customFormat="1" x14ac:dyDescent="0.3">
      <c r="A77" s="65"/>
      <c r="B77" s="67"/>
      <c r="C77" s="68"/>
      <c r="D77" s="65"/>
      <c r="E77" s="65"/>
      <c r="F77" s="65"/>
      <c r="G77" s="65"/>
      <c r="H77" s="65"/>
      <c r="I77" s="65"/>
      <c r="J77" s="65"/>
      <c r="K77" s="91"/>
      <c r="L77" s="65"/>
      <c r="M77" s="65"/>
      <c r="N77" s="65"/>
      <c r="O77" s="65"/>
      <c r="P77" s="65"/>
      <c r="Q77" s="65"/>
      <c r="R77" s="65"/>
      <c r="S77" s="65"/>
    </row>
    <row r="78" spans="1:19" s="3" customFormat="1" x14ac:dyDescent="0.3">
      <c r="A78" s="65"/>
      <c r="B78" s="67"/>
      <c r="C78" s="68"/>
      <c r="D78" s="65"/>
      <c r="E78" s="65"/>
      <c r="F78" s="65"/>
      <c r="G78" s="65"/>
      <c r="H78" s="65"/>
      <c r="I78" s="65"/>
      <c r="J78" s="65"/>
      <c r="K78" s="91"/>
      <c r="L78" s="65"/>
      <c r="M78" s="65"/>
      <c r="N78" s="65"/>
      <c r="O78" s="65"/>
      <c r="P78" s="65"/>
      <c r="Q78" s="65"/>
      <c r="R78" s="65"/>
      <c r="S78" s="65"/>
    </row>
    <row r="79" spans="1:19" s="3" customFormat="1" x14ac:dyDescent="0.3">
      <c r="A79" s="65"/>
      <c r="B79" s="67"/>
      <c r="C79" s="68"/>
      <c r="D79" s="65"/>
      <c r="E79" s="65"/>
      <c r="F79" s="65"/>
      <c r="G79" s="65"/>
      <c r="H79" s="65"/>
      <c r="I79" s="65"/>
      <c r="J79" s="65"/>
      <c r="K79" s="91"/>
      <c r="L79" s="65"/>
      <c r="M79" s="65"/>
      <c r="N79" s="65"/>
      <c r="O79" s="65"/>
      <c r="P79" s="65"/>
      <c r="Q79" s="65"/>
      <c r="R79" s="65"/>
      <c r="S79" s="65"/>
    </row>
    <row r="80" spans="1:19" s="3" customFormat="1" x14ac:dyDescent="0.3">
      <c r="A80" s="65"/>
      <c r="B80" s="67"/>
      <c r="C80" s="68"/>
      <c r="D80" s="65"/>
      <c r="E80" s="65"/>
      <c r="F80" s="65"/>
      <c r="G80" s="65"/>
      <c r="H80" s="65"/>
      <c r="I80" s="65"/>
      <c r="J80" s="65"/>
      <c r="K80" s="91"/>
      <c r="L80" s="65"/>
      <c r="M80" s="65"/>
      <c r="N80" s="65"/>
      <c r="O80" s="65"/>
      <c r="P80" s="65"/>
      <c r="Q80" s="65"/>
      <c r="R80" s="65"/>
      <c r="S80" s="65"/>
    </row>
    <row r="81" spans="1:19" s="3" customFormat="1" x14ac:dyDescent="0.3">
      <c r="A81" s="65"/>
      <c r="B81" s="67"/>
      <c r="C81" s="68"/>
      <c r="D81" s="65"/>
      <c r="E81" s="65"/>
      <c r="F81" s="65"/>
      <c r="G81" s="65"/>
      <c r="H81" s="65"/>
      <c r="I81" s="65"/>
      <c r="J81" s="65"/>
      <c r="K81" s="91"/>
      <c r="L81" s="65"/>
      <c r="M81" s="65"/>
      <c r="N81" s="65"/>
      <c r="O81" s="65"/>
      <c r="P81" s="65"/>
      <c r="Q81" s="65"/>
      <c r="R81" s="65"/>
      <c r="S81" s="65"/>
    </row>
    <row r="82" spans="1:19" s="3" customFormat="1" x14ac:dyDescent="0.3">
      <c r="A82" s="65"/>
      <c r="B82" s="67"/>
      <c r="C82" s="68"/>
      <c r="D82" s="65"/>
      <c r="E82" s="65"/>
      <c r="F82" s="65"/>
      <c r="G82" s="65"/>
      <c r="H82" s="65"/>
      <c r="I82" s="65"/>
      <c r="J82" s="65"/>
      <c r="K82" s="91"/>
      <c r="L82" s="65"/>
      <c r="M82" s="65"/>
      <c r="N82" s="65"/>
      <c r="O82" s="65"/>
      <c r="P82" s="65"/>
      <c r="Q82" s="65"/>
      <c r="R82" s="65"/>
      <c r="S82" s="65"/>
    </row>
    <row r="83" spans="1:19" s="3" customFormat="1" x14ac:dyDescent="0.3">
      <c r="A83" s="65"/>
      <c r="B83" s="67"/>
      <c r="C83" s="68"/>
      <c r="D83" s="65"/>
      <c r="E83" s="65"/>
      <c r="F83" s="65"/>
      <c r="G83" s="65"/>
      <c r="H83" s="65"/>
      <c r="I83" s="65"/>
      <c r="J83" s="65"/>
      <c r="K83" s="91"/>
      <c r="L83" s="65"/>
      <c r="M83" s="65"/>
      <c r="N83" s="65"/>
      <c r="O83" s="65"/>
      <c r="P83" s="65"/>
      <c r="Q83" s="65"/>
      <c r="R83" s="65"/>
      <c r="S83" s="65"/>
    </row>
    <row r="84" spans="1:19" s="3" customFormat="1" x14ac:dyDescent="0.3">
      <c r="A84" s="65"/>
      <c r="B84" s="67"/>
      <c r="C84" s="68"/>
      <c r="D84" s="65"/>
      <c r="E84" s="65"/>
      <c r="F84" s="65"/>
      <c r="G84" s="65"/>
      <c r="H84" s="65"/>
      <c r="I84" s="65"/>
      <c r="J84" s="65"/>
      <c r="K84" s="91"/>
      <c r="L84" s="65"/>
      <c r="M84" s="65"/>
      <c r="N84" s="65"/>
      <c r="O84" s="65"/>
      <c r="P84" s="65"/>
      <c r="Q84" s="65"/>
      <c r="R84" s="65"/>
      <c r="S84" s="65"/>
    </row>
    <row r="85" spans="1:19" s="3" customFormat="1" x14ac:dyDescent="0.3">
      <c r="A85" s="65"/>
      <c r="B85" s="67"/>
      <c r="C85" s="68"/>
      <c r="D85" s="65"/>
      <c r="E85" s="65"/>
      <c r="F85" s="65"/>
      <c r="G85" s="65"/>
      <c r="H85" s="65"/>
      <c r="I85" s="65"/>
      <c r="J85" s="65"/>
      <c r="K85" s="91"/>
      <c r="L85" s="65"/>
      <c r="M85" s="65"/>
      <c r="N85" s="65"/>
      <c r="O85" s="65"/>
      <c r="P85" s="65"/>
      <c r="Q85" s="65"/>
      <c r="R85" s="65"/>
      <c r="S85" s="65"/>
    </row>
    <row r="86" spans="1:19" s="3" customFormat="1" x14ac:dyDescent="0.3">
      <c r="A86" s="65"/>
      <c r="B86" s="67"/>
      <c r="C86" s="68"/>
      <c r="D86" s="65"/>
      <c r="E86" s="65"/>
      <c r="F86" s="65"/>
      <c r="G86" s="65"/>
      <c r="H86" s="65"/>
      <c r="I86" s="65"/>
      <c r="J86" s="65"/>
      <c r="K86" s="91"/>
      <c r="L86" s="65"/>
      <c r="M86" s="65"/>
      <c r="N86" s="65"/>
      <c r="O86" s="65"/>
      <c r="P86" s="65"/>
      <c r="Q86" s="65"/>
      <c r="R86" s="65"/>
      <c r="S86" s="65"/>
    </row>
    <row r="87" spans="1:19" s="3" customFormat="1" x14ac:dyDescent="0.3">
      <c r="A87" s="65"/>
      <c r="B87" s="67"/>
      <c r="C87" s="68"/>
      <c r="D87" s="65"/>
      <c r="E87" s="65"/>
      <c r="F87" s="65"/>
      <c r="G87" s="65"/>
      <c r="H87" s="65"/>
      <c r="I87" s="65"/>
      <c r="J87" s="65"/>
      <c r="K87" s="91"/>
      <c r="L87" s="65"/>
      <c r="M87" s="65"/>
      <c r="N87" s="65"/>
      <c r="O87" s="65"/>
      <c r="P87" s="65"/>
      <c r="Q87" s="65"/>
      <c r="R87" s="65"/>
      <c r="S87" s="65"/>
    </row>
    <row r="88" spans="1:19" s="3" customFormat="1" x14ac:dyDescent="0.3">
      <c r="A88" s="65"/>
      <c r="B88" s="67"/>
      <c r="C88" s="68"/>
      <c r="D88" s="65"/>
      <c r="E88" s="65"/>
      <c r="F88" s="65"/>
      <c r="G88" s="65"/>
      <c r="H88" s="65"/>
      <c r="I88" s="65"/>
      <c r="J88" s="65"/>
      <c r="K88" s="91"/>
      <c r="L88" s="65"/>
      <c r="M88" s="65"/>
      <c r="N88" s="65"/>
      <c r="O88" s="65"/>
      <c r="P88" s="65"/>
      <c r="Q88" s="65"/>
      <c r="R88" s="65"/>
      <c r="S88" s="65"/>
    </row>
    <row r="89" spans="1:19" s="3" customFormat="1" x14ac:dyDescent="0.3">
      <c r="A89" s="65"/>
      <c r="B89" s="67"/>
      <c r="C89" s="68"/>
      <c r="D89" s="65"/>
      <c r="E89" s="65"/>
      <c r="F89" s="65"/>
      <c r="G89" s="65"/>
      <c r="H89" s="65"/>
      <c r="I89" s="65"/>
      <c r="J89" s="65"/>
      <c r="K89" s="91"/>
      <c r="L89" s="65"/>
      <c r="M89" s="65"/>
      <c r="N89" s="65"/>
      <c r="O89" s="65"/>
      <c r="P89" s="65"/>
      <c r="Q89" s="65"/>
      <c r="R89" s="65"/>
      <c r="S89" s="65"/>
    </row>
    <row r="90" spans="1:19" s="3" customFormat="1" x14ac:dyDescent="0.3">
      <c r="A90" s="65"/>
      <c r="B90" s="67"/>
      <c r="C90" s="68"/>
      <c r="D90" s="65"/>
      <c r="E90" s="65"/>
      <c r="F90" s="65"/>
      <c r="G90" s="65"/>
      <c r="H90" s="65"/>
      <c r="I90" s="65"/>
      <c r="J90" s="65"/>
      <c r="K90" s="91"/>
      <c r="L90" s="65"/>
      <c r="M90" s="65"/>
      <c r="N90" s="65"/>
      <c r="O90" s="65"/>
      <c r="P90" s="65"/>
      <c r="Q90" s="65"/>
      <c r="R90" s="65"/>
      <c r="S90" s="65"/>
    </row>
    <row r="91" spans="1:19" s="3" customFormat="1" x14ac:dyDescent="0.3">
      <c r="A91" s="65"/>
      <c r="B91" s="67"/>
      <c r="C91" s="68"/>
      <c r="D91" s="65"/>
      <c r="E91" s="65"/>
      <c r="F91" s="65"/>
      <c r="G91" s="65"/>
      <c r="H91" s="65"/>
      <c r="I91" s="65"/>
      <c r="J91" s="65"/>
      <c r="K91" s="91"/>
      <c r="L91" s="65"/>
      <c r="M91" s="65"/>
      <c r="N91" s="65"/>
      <c r="O91" s="65"/>
      <c r="P91" s="65"/>
      <c r="Q91" s="65"/>
      <c r="R91" s="65"/>
      <c r="S91" s="65"/>
    </row>
    <row r="92" spans="1:19" s="3" customFormat="1" x14ac:dyDescent="0.3">
      <c r="A92" s="65"/>
      <c r="B92" s="67"/>
      <c r="C92" s="68"/>
      <c r="D92" s="65"/>
      <c r="E92" s="65"/>
      <c r="F92" s="65"/>
      <c r="G92" s="65"/>
      <c r="H92" s="65"/>
      <c r="I92" s="65"/>
      <c r="J92" s="65"/>
      <c r="K92" s="91"/>
      <c r="L92" s="65"/>
      <c r="M92" s="65"/>
      <c r="N92" s="65"/>
      <c r="O92" s="65"/>
      <c r="P92" s="65"/>
      <c r="Q92" s="65"/>
      <c r="R92" s="65"/>
      <c r="S92" s="65"/>
    </row>
    <row r="93" spans="1:19" s="3" customFormat="1" x14ac:dyDescent="0.3">
      <c r="A93" s="65"/>
      <c r="B93" s="67"/>
      <c r="C93" s="68"/>
      <c r="D93" s="65"/>
      <c r="E93" s="65"/>
      <c r="F93" s="65"/>
      <c r="G93" s="65"/>
      <c r="H93" s="65"/>
      <c r="I93" s="65"/>
      <c r="J93" s="65"/>
      <c r="K93" s="91"/>
      <c r="L93" s="65"/>
      <c r="M93" s="65"/>
      <c r="N93" s="65"/>
      <c r="O93" s="65"/>
      <c r="P93" s="65"/>
      <c r="Q93" s="65"/>
      <c r="R93" s="65"/>
      <c r="S93" s="65"/>
    </row>
    <row r="94" spans="1:19" s="3" customFormat="1" x14ac:dyDescent="0.3">
      <c r="A94" s="65"/>
      <c r="B94" s="67"/>
      <c r="C94" s="68"/>
      <c r="D94" s="65"/>
      <c r="E94" s="65"/>
      <c r="F94" s="65"/>
      <c r="G94" s="65"/>
      <c r="H94" s="65"/>
      <c r="I94" s="65"/>
      <c r="J94" s="65"/>
      <c r="K94" s="91"/>
      <c r="L94" s="65"/>
      <c r="M94" s="65"/>
      <c r="N94" s="65"/>
      <c r="O94" s="65"/>
      <c r="P94" s="65"/>
      <c r="Q94" s="65"/>
      <c r="R94" s="65"/>
      <c r="S94" s="65"/>
    </row>
    <row r="95" spans="1:19" s="3" customFormat="1" x14ac:dyDescent="0.3">
      <c r="A95" s="65"/>
      <c r="B95" s="67"/>
      <c r="C95" s="68"/>
      <c r="D95" s="65"/>
      <c r="E95" s="65"/>
      <c r="F95" s="65"/>
      <c r="G95" s="65"/>
      <c r="H95" s="65"/>
      <c r="I95" s="65"/>
      <c r="J95" s="65"/>
      <c r="K95" s="91"/>
      <c r="L95" s="65"/>
      <c r="M95" s="65"/>
      <c r="N95" s="65"/>
      <c r="O95" s="65"/>
      <c r="P95" s="65"/>
      <c r="Q95" s="65"/>
      <c r="R95" s="65"/>
      <c r="S95" s="65"/>
    </row>
    <row r="96" spans="1:19" s="3" customFormat="1" x14ac:dyDescent="0.3">
      <c r="A96" s="65"/>
      <c r="B96" s="67"/>
      <c r="C96" s="68"/>
      <c r="D96" s="65"/>
      <c r="E96" s="65"/>
      <c r="F96" s="65"/>
      <c r="G96" s="65"/>
      <c r="H96" s="65"/>
      <c r="I96" s="65"/>
      <c r="J96" s="65"/>
      <c r="K96" s="91"/>
      <c r="L96" s="65"/>
      <c r="M96" s="65"/>
      <c r="N96" s="65"/>
      <c r="O96" s="65"/>
      <c r="P96" s="65"/>
      <c r="Q96" s="65"/>
      <c r="R96" s="65"/>
      <c r="S96" s="65"/>
    </row>
    <row r="97" spans="1:19" s="3" customFormat="1" x14ac:dyDescent="0.3">
      <c r="A97" s="65"/>
      <c r="B97" s="67"/>
      <c r="C97" s="68"/>
      <c r="D97" s="65"/>
      <c r="E97" s="65"/>
      <c r="F97" s="65"/>
      <c r="G97" s="65"/>
      <c r="H97" s="65"/>
      <c r="I97" s="65"/>
      <c r="J97" s="65"/>
      <c r="K97" s="91"/>
      <c r="L97" s="65"/>
      <c r="M97" s="65"/>
      <c r="N97" s="65"/>
      <c r="O97" s="65"/>
      <c r="P97" s="65"/>
      <c r="Q97" s="65"/>
      <c r="R97" s="65"/>
      <c r="S97" s="65"/>
    </row>
    <row r="98" spans="1:19" s="3" customFormat="1" x14ac:dyDescent="0.3">
      <c r="A98" s="65"/>
      <c r="B98" s="67"/>
      <c r="C98" s="68"/>
      <c r="D98" s="65"/>
      <c r="E98" s="65"/>
      <c r="F98" s="65"/>
      <c r="G98" s="65"/>
      <c r="H98" s="65"/>
      <c r="I98" s="65"/>
      <c r="J98" s="65"/>
      <c r="K98" s="91"/>
      <c r="L98" s="65"/>
      <c r="M98" s="65"/>
      <c r="N98" s="65"/>
      <c r="O98" s="65"/>
      <c r="P98" s="65"/>
      <c r="Q98" s="65"/>
      <c r="R98" s="65"/>
      <c r="S98" s="65"/>
    </row>
    <row r="99" spans="1:19" s="3" customFormat="1" x14ac:dyDescent="0.3">
      <c r="A99" s="65"/>
      <c r="B99" s="67"/>
      <c r="C99" s="68"/>
      <c r="D99" s="65"/>
      <c r="E99" s="65"/>
      <c r="F99" s="65"/>
      <c r="G99" s="65"/>
      <c r="H99" s="65"/>
      <c r="I99" s="65"/>
      <c r="J99" s="65"/>
      <c r="K99" s="91"/>
      <c r="L99" s="65"/>
      <c r="M99" s="65"/>
      <c r="N99" s="65"/>
      <c r="O99" s="65"/>
      <c r="P99" s="65"/>
      <c r="Q99" s="65"/>
      <c r="R99" s="65"/>
      <c r="S99" s="65"/>
    </row>
    <row r="100" spans="1:19" s="3" customFormat="1" x14ac:dyDescent="0.3">
      <c r="A100" s="65"/>
      <c r="B100" s="67"/>
      <c r="C100" s="68"/>
      <c r="D100" s="65"/>
      <c r="E100" s="65"/>
      <c r="F100" s="65"/>
      <c r="G100" s="65"/>
      <c r="H100" s="65"/>
      <c r="I100" s="65"/>
      <c r="J100" s="65"/>
      <c r="K100" s="91"/>
      <c r="L100" s="65"/>
      <c r="M100" s="65"/>
      <c r="N100" s="65"/>
      <c r="O100" s="65"/>
      <c r="P100" s="65"/>
      <c r="Q100" s="65"/>
      <c r="R100" s="65"/>
      <c r="S100" s="65"/>
    </row>
    <row r="101" spans="1:19" s="3" customFormat="1" x14ac:dyDescent="0.3">
      <c r="A101" s="65"/>
      <c r="B101" s="67"/>
      <c r="C101" s="68"/>
      <c r="D101" s="65"/>
      <c r="E101" s="65"/>
      <c r="F101" s="65"/>
      <c r="G101" s="65"/>
      <c r="H101" s="65"/>
      <c r="I101" s="65"/>
      <c r="J101" s="65"/>
      <c r="K101" s="91"/>
      <c r="L101" s="65"/>
      <c r="M101" s="65"/>
      <c r="N101" s="65"/>
      <c r="O101" s="65"/>
      <c r="P101" s="65"/>
      <c r="Q101" s="65"/>
      <c r="R101" s="65"/>
      <c r="S101" s="65"/>
    </row>
    <row r="102" spans="1:19" s="3" customFormat="1" x14ac:dyDescent="0.3">
      <c r="A102" s="65"/>
      <c r="B102" s="67"/>
      <c r="C102" s="68"/>
      <c r="D102" s="65"/>
      <c r="E102" s="65"/>
      <c r="F102" s="65"/>
      <c r="G102" s="65"/>
      <c r="H102" s="65"/>
      <c r="I102" s="65"/>
      <c r="J102" s="65"/>
      <c r="K102" s="91"/>
      <c r="L102" s="65"/>
      <c r="M102" s="65"/>
      <c r="N102" s="65"/>
      <c r="O102" s="65"/>
      <c r="P102" s="65"/>
      <c r="Q102" s="65"/>
      <c r="R102" s="65"/>
      <c r="S102" s="65"/>
    </row>
    <row r="103" spans="1:19" s="3" customFormat="1" x14ac:dyDescent="0.3">
      <c r="A103" s="65"/>
      <c r="B103" s="67"/>
      <c r="C103" s="68"/>
      <c r="D103" s="65"/>
      <c r="E103" s="65"/>
      <c r="F103" s="65"/>
      <c r="G103" s="65"/>
      <c r="H103" s="65"/>
      <c r="I103" s="65"/>
      <c r="J103" s="65"/>
      <c r="K103" s="91"/>
      <c r="L103" s="65"/>
      <c r="M103" s="65"/>
      <c r="N103" s="65"/>
      <c r="O103" s="65"/>
      <c r="P103" s="65"/>
      <c r="Q103" s="65"/>
      <c r="R103" s="65"/>
      <c r="S103" s="65"/>
    </row>
    <row r="104" spans="1:19" s="3" customFormat="1" ht="15" customHeight="1" x14ac:dyDescent="0.3">
      <c r="A104" s="65"/>
      <c r="B104" s="67"/>
      <c r="C104" s="68"/>
      <c r="D104" s="65"/>
      <c r="E104" s="65"/>
      <c r="F104" s="65"/>
      <c r="G104" s="65"/>
      <c r="H104" s="65"/>
      <c r="I104" s="65"/>
      <c r="J104" s="65"/>
      <c r="K104" s="91"/>
      <c r="L104" s="65"/>
      <c r="M104" s="65"/>
      <c r="N104" s="65"/>
      <c r="O104" s="65"/>
      <c r="P104" s="65"/>
      <c r="Q104" s="65"/>
      <c r="R104" s="65"/>
      <c r="S104" s="65"/>
    </row>
    <row r="105" spans="1:19" s="3" customFormat="1" x14ac:dyDescent="0.3">
      <c r="A105" s="65"/>
      <c r="B105" s="67"/>
      <c r="C105" s="68"/>
      <c r="D105" s="65"/>
      <c r="E105" s="65"/>
      <c r="F105" s="65"/>
      <c r="G105" s="65"/>
      <c r="H105" s="65"/>
      <c r="I105" s="65"/>
      <c r="J105" s="65"/>
      <c r="K105" s="91"/>
      <c r="L105" s="65"/>
      <c r="M105" s="65"/>
      <c r="N105" s="65"/>
      <c r="O105" s="65"/>
      <c r="P105" s="65"/>
      <c r="Q105" s="65"/>
      <c r="R105" s="65"/>
      <c r="S105" s="65"/>
    </row>
    <row r="106" spans="1:19" s="3" customFormat="1" x14ac:dyDescent="0.3">
      <c r="A106" s="65"/>
      <c r="B106" s="67"/>
      <c r="C106" s="68"/>
      <c r="D106" s="65"/>
      <c r="E106" s="65"/>
      <c r="F106" s="65"/>
      <c r="G106" s="65"/>
      <c r="H106" s="65"/>
      <c r="I106" s="65"/>
      <c r="J106" s="65"/>
      <c r="K106" s="91"/>
      <c r="L106" s="65"/>
      <c r="M106" s="65"/>
      <c r="N106" s="65"/>
      <c r="O106" s="65"/>
      <c r="P106" s="65"/>
      <c r="Q106" s="65"/>
      <c r="R106" s="65"/>
      <c r="S106" s="65"/>
    </row>
    <row r="107" spans="1:19" s="3" customFormat="1" x14ac:dyDescent="0.3">
      <c r="A107" s="65"/>
      <c r="B107" s="67"/>
      <c r="C107" s="68"/>
      <c r="D107" s="65"/>
      <c r="E107" s="65"/>
      <c r="F107" s="65"/>
      <c r="G107" s="65"/>
      <c r="H107" s="65"/>
      <c r="I107" s="65"/>
      <c r="J107" s="65"/>
      <c r="K107" s="91"/>
      <c r="L107" s="65"/>
      <c r="M107" s="65"/>
      <c r="N107" s="65"/>
      <c r="O107" s="65"/>
      <c r="P107" s="65"/>
      <c r="Q107" s="65"/>
      <c r="R107" s="65"/>
      <c r="S107" s="65"/>
    </row>
    <row r="108" spans="1:19" s="3" customFormat="1" x14ac:dyDescent="0.3">
      <c r="A108" s="65"/>
      <c r="B108" s="67"/>
      <c r="C108" s="68"/>
      <c r="D108" s="65"/>
      <c r="E108" s="65"/>
      <c r="F108" s="65"/>
      <c r="G108" s="65"/>
      <c r="H108" s="65"/>
      <c r="I108" s="65"/>
      <c r="J108" s="65"/>
      <c r="K108" s="91"/>
      <c r="L108" s="65"/>
      <c r="M108" s="65"/>
      <c r="N108" s="65"/>
      <c r="O108" s="65"/>
      <c r="P108" s="65"/>
      <c r="Q108" s="65"/>
      <c r="R108" s="65"/>
      <c r="S108" s="65"/>
    </row>
    <row r="109" spans="1:19" s="3" customFormat="1" x14ac:dyDescent="0.3">
      <c r="A109" s="65"/>
      <c r="B109" s="67"/>
      <c r="C109" s="68"/>
      <c r="D109" s="65"/>
      <c r="E109" s="65"/>
      <c r="F109" s="65"/>
      <c r="G109" s="65"/>
      <c r="H109" s="65"/>
      <c r="I109" s="65"/>
      <c r="J109" s="65"/>
      <c r="K109" s="91"/>
      <c r="L109" s="65"/>
      <c r="M109" s="65"/>
      <c r="N109" s="65"/>
      <c r="O109" s="65"/>
      <c r="P109" s="65"/>
      <c r="Q109" s="65"/>
      <c r="R109" s="65"/>
      <c r="S109" s="65"/>
    </row>
    <row r="110" spans="1:19" s="3" customFormat="1" x14ac:dyDescent="0.3">
      <c r="A110" s="65"/>
      <c r="B110" s="67"/>
      <c r="C110" s="68"/>
      <c r="D110" s="65"/>
      <c r="E110" s="65"/>
      <c r="F110" s="65"/>
      <c r="G110" s="65"/>
      <c r="H110" s="65"/>
      <c r="I110" s="65"/>
      <c r="J110" s="65"/>
      <c r="K110" s="91"/>
      <c r="L110" s="65"/>
      <c r="M110" s="65"/>
      <c r="N110" s="65"/>
      <c r="O110" s="65"/>
      <c r="P110" s="65"/>
      <c r="Q110" s="65"/>
      <c r="R110" s="65"/>
      <c r="S110" s="65"/>
    </row>
    <row r="111" spans="1:19" s="3" customFormat="1" x14ac:dyDescent="0.3">
      <c r="A111" s="65"/>
      <c r="B111" s="67"/>
      <c r="C111" s="68"/>
      <c r="D111" s="65"/>
      <c r="E111" s="65"/>
      <c r="F111" s="65"/>
      <c r="G111" s="65"/>
      <c r="H111" s="65"/>
      <c r="I111" s="65"/>
      <c r="J111" s="65"/>
      <c r="K111" s="91"/>
      <c r="L111" s="65"/>
      <c r="M111" s="65"/>
      <c r="N111" s="65"/>
      <c r="O111" s="65"/>
      <c r="P111" s="65"/>
      <c r="Q111" s="65"/>
      <c r="R111" s="65"/>
      <c r="S111" s="65"/>
    </row>
    <row r="112" spans="1:19" s="3" customFormat="1" x14ac:dyDescent="0.3">
      <c r="A112" s="65"/>
      <c r="B112" s="67"/>
      <c r="C112" s="68"/>
      <c r="D112" s="65"/>
      <c r="E112" s="65"/>
      <c r="F112" s="65"/>
      <c r="G112" s="65"/>
      <c r="H112" s="65"/>
      <c r="I112" s="65"/>
      <c r="J112" s="65"/>
      <c r="K112" s="91"/>
      <c r="L112" s="65"/>
      <c r="M112" s="65"/>
      <c r="N112" s="65"/>
      <c r="O112" s="65"/>
      <c r="P112" s="65"/>
      <c r="Q112" s="65"/>
      <c r="R112" s="65"/>
      <c r="S112" s="65"/>
    </row>
    <row r="113" spans="1:19" s="3" customFormat="1" x14ac:dyDescent="0.3">
      <c r="A113" s="65"/>
      <c r="B113" s="67"/>
      <c r="C113" s="68"/>
      <c r="D113" s="65"/>
      <c r="E113" s="65"/>
      <c r="F113" s="65"/>
      <c r="G113" s="65"/>
      <c r="H113" s="65"/>
      <c r="I113" s="65"/>
      <c r="J113" s="65"/>
      <c r="K113" s="91"/>
      <c r="L113" s="65"/>
      <c r="M113" s="65"/>
      <c r="N113" s="65"/>
      <c r="O113" s="65"/>
      <c r="P113" s="65"/>
      <c r="Q113" s="65"/>
      <c r="R113" s="65"/>
      <c r="S113" s="65"/>
    </row>
    <row r="114" spans="1:19" s="3" customFormat="1" x14ac:dyDescent="0.3">
      <c r="A114" s="65"/>
      <c r="B114" s="67"/>
      <c r="C114" s="68"/>
      <c r="D114" s="65"/>
      <c r="E114" s="65"/>
      <c r="F114" s="65"/>
      <c r="G114" s="65"/>
      <c r="H114" s="65"/>
      <c r="I114" s="65"/>
      <c r="J114" s="65"/>
      <c r="K114" s="91"/>
      <c r="L114" s="65"/>
      <c r="M114" s="65"/>
      <c r="N114" s="65"/>
      <c r="O114" s="65"/>
      <c r="P114" s="65"/>
      <c r="Q114" s="65"/>
      <c r="R114" s="65"/>
      <c r="S114" s="65"/>
    </row>
    <row r="115" spans="1:19" s="3" customFormat="1" x14ac:dyDescent="0.3">
      <c r="A115" s="65"/>
      <c r="B115" s="67"/>
      <c r="C115" s="68"/>
      <c r="D115" s="65"/>
      <c r="E115" s="65"/>
      <c r="F115" s="65"/>
      <c r="G115" s="65"/>
      <c r="H115" s="65"/>
      <c r="I115" s="65"/>
      <c r="J115" s="65"/>
      <c r="K115" s="91"/>
      <c r="L115" s="65"/>
      <c r="M115" s="65"/>
      <c r="N115" s="65"/>
      <c r="O115" s="65"/>
      <c r="P115" s="65"/>
      <c r="Q115" s="65"/>
      <c r="R115" s="65"/>
      <c r="S115" s="65"/>
    </row>
    <row r="116" spans="1:19" s="3" customFormat="1" x14ac:dyDescent="0.3">
      <c r="A116" s="65"/>
      <c r="B116" s="67"/>
      <c r="C116" s="68"/>
      <c r="D116" s="65"/>
      <c r="E116" s="65"/>
      <c r="F116" s="65"/>
      <c r="G116" s="65"/>
      <c r="H116" s="65"/>
      <c r="I116" s="65"/>
      <c r="J116" s="65"/>
      <c r="K116" s="91"/>
      <c r="L116" s="65"/>
      <c r="M116" s="65"/>
      <c r="N116" s="65"/>
      <c r="O116" s="65"/>
      <c r="P116" s="65"/>
      <c r="Q116" s="65"/>
      <c r="R116" s="65"/>
      <c r="S116" s="65"/>
    </row>
    <row r="117" spans="1:19" s="3" customFormat="1" x14ac:dyDescent="0.3">
      <c r="A117" s="65"/>
      <c r="B117" s="67"/>
      <c r="C117" s="68"/>
      <c r="D117" s="65"/>
      <c r="E117" s="65"/>
      <c r="F117" s="65"/>
      <c r="G117" s="65"/>
      <c r="H117" s="65"/>
      <c r="I117" s="65"/>
      <c r="J117" s="65"/>
      <c r="K117" s="91"/>
      <c r="L117" s="65"/>
      <c r="M117" s="65"/>
      <c r="N117" s="65"/>
      <c r="O117" s="65"/>
      <c r="P117" s="65"/>
      <c r="Q117" s="65"/>
      <c r="R117" s="65"/>
      <c r="S117" s="65"/>
    </row>
    <row r="118" spans="1:19" s="3" customFormat="1" x14ac:dyDescent="0.3">
      <c r="A118" s="65"/>
      <c r="B118" s="67"/>
      <c r="C118" s="68"/>
      <c r="D118" s="65"/>
      <c r="E118" s="65"/>
      <c r="F118" s="65"/>
      <c r="G118" s="65"/>
      <c r="H118" s="65"/>
      <c r="I118" s="65"/>
      <c r="J118" s="65"/>
      <c r="K118" s="91"/>
      <c r="L118" s="65"/>
      <c r="M118" s="65"/>
      <c r="N118" s="65"/>
      <c r="O118" s="65"/>
      <c r="P118" s="65"/>
      <c r="Q118" s="65"/>
      <c r="R118" s="65"/>
      <c r="S118" s="65"/>
    </row>
    <row r="119" spans="1:19" s="3" customFormat="1" x14ac:dyDescent="0.3">
      <c r="A119" s="65"/>
      <c r="B119" s="67"/>
      <c r="C119" s="68"/>
      <c r="D119" s="65"/>
      <c r="E119" s="65"/>
      <c r="F119" s="65"/>
      <c r="G119" s="65"/>
      <c r="H119" s="65"/>
      <c r="I119" s="65"/>
      <c r="J119" s="65"/>
      <c r="K119" s="91"/>
      <c r="L119" s="65"/>
      <c r="M119" s="65"/>
      <c r="N119" s="65"/>
      <c r="O119" s="65"/>
      <c r="P119" s="65"/>
      <c r="Q119" s="65"/>
      <c r="R119" s="65"/>
      <c r="S119" s="65"/>
    </row>
    <row r="120" spans="1:19" s="3" customFormat="1" x14ac:dyDescent="0.3">
      <c r="A120" s="65"/>
      <c r="B120" s="67"/>
      <c r="C120" s="68"/>
      <c r="D120" s="65"/>
      <c r="E120" s="65"/>
      <c r="F120" s="65"/>
      <c r="G120" s="65"/>
      <c r="H120" s="65"/>
      <c r="I120" s="65"/>
      <c r="J120" s="65"/>
      <c r="K120" s="91"/>
      <c r="L120" s="65"/>
      <c r="M120" s="65"/>
      <c r="N120" s="65"/>
      <c r="O120" s="65"/>
      <c r="P120" s="65"/>
      <c r="Q120" s="65"/>
      <c r="R120" s="65"/>
      <c r="S120" s="65"/>
    </row>
    <row r="121" spans="1:19" s="3" customFormat="1" x14ac:dyDescent="0.3">
      <c r="A121" s="65"/>
      <c r="B121" s="67"/>
      <c r="C121" s="68"/>
      <c r="D121" s="65"/>
      <c r="E121" s="65"/>
      <c r="F121" s="65"/>
      <c r="G121" s="65"/>
      <c r="H121" s="65"/>
      <c r="I121" s="65"/>
      <c r="J121" s="65"/>
      <c r="K121" s="91"/>
      <c r="L121" s="65"/>
      <c r="M121" s="65"/>
      <c r="N121" s="65"/>
      <c r="O121" s="65"/>
      <c r="P121" s="65"/>
      <c r="Q121" s="65"/>
      <c r="R121" s="65"/>
      <c r="S121" s="65"/>
    </row>
    <row r="122" spans="1:19" s="3" customFormat="1" x14ac:dyDescent="0.3">
      <c r="A122" s="65"/>
      <c r="B122" s="67"/>
      <c r="C122" s="68"/>
      <c r="D122" s="65"/>
      <c r="E122" s="65"/>
      <c r="F122" s="65"/>
      <c r="G122" s="65"/>
      <c r="H122" s="65"/>
      <c r="I122" s="65"/>
      <c r="J122" s="65"/>
      <c r="K122" s="91"/>
      <c r="L122" s="65"/>
      <c r="M122" s="65"/>
      <c r="N122" s="65"/>
      <c r="O122" s="65"/>
      <c r="P122" s="65"/>
      <c r="Q122" s="65"/>
      <c r="R122" s="65"/>
      <c r="S122" s="65"/>
    </row>
    <row r="123" spans="1:19" s="3" customFormat="1" x14ac:dyDescent="0.3">
      <c r="A123" s="65"/>
      <c r="B123" s="67"/>
      <c r="C123" s="68"/>
      <c r="D123" s="65"/>
      <c r="E123" s="65"/>
      <c r="F123" s="65"/>
      <c r="G123" s="65"/>
      <c r="H123" s="65"/>
      <c r="I123" s="65"/>
      <c r="J123" s="65"/>
      <c r="K123" s="91"/>
      <c r="L123" s="65"/>
      <c r="M123" s="65"/>
      <c r="N123" s="65"/>
      <c r="O123" s="65"/>
      <c r="P123" s="65"/>
      <c r="Q123" s="65"/>
      <c r="R123" s="65"/>
      <c r="S123" s="65"/>
    </row>
    <row r="124" spans="1:19" s="3" customFormat="1" x14ac:dyDescent="0.3">
      <c r="A124" s="65"/>
      <c r="B124" s="67"/>
      <c r="C124" s="68"/>
      <c r="D124" s="65"/>
      <c r="E124" s="65"/>
      <c r="F124" s="65"/>
      <c r="G124" s="65"/>
      <c r="H124" s="65"/>
      <c r="I124" s="65"/>
      <c r="J124" s="65"/>
      <c r="K124" s="91"/>
      <c r="L124" s="65"/>
      <c r="M124" s="65"/>
      <c r="N124" s="65"/>
      <c r="O124" s="65"/>
      <c r="P124" s="65"/>
      <c r="Q124" s="65"/>
      <c r="R124" s="65"/>
      <c r="S124" s="65"/>
    </row>
    <row r="125" spans="1:19" s="3" customFormat="1" x14ac:dyDescent="0.3">
      <c r="A125" s="65"/>
      <c r="B125" s="67"/>
      <c r="C125" s="68"/>
      <c r="D125" s="65"/>
      <c r="E125" s="65"/>
      <c r="F125" s="65"/>
      <c r="G125" s="65"/>
      <c r="H125" s="65"/>
      <c r="I125" s="65"/>
      <c r="J125" s="65"/>
      <c r="K125" s="91"/>
      <c r="L125" s="65"/>
      <c r="M125" s="65"/>
      <c r="N125" s="65"/>
      <c r="O125" s="65"/>
      <c r="P125" s="65"/>
      <c r="Q125" s="65"/>
      <c r="R125" s="65"/>
      <c r="S125" s="65"/>
    </row>
    <row r="126" spans="1:19" s="3" customFormat="1" x14ac:dyDescent="0.3">
      <c r="A126" s="65"/>
      <c r="B126" s="67"/>
      <c r="C126" s="68"/>
      <c r="D126" s="65"/>
      <c r="E126" s="65"/>
      <c r="F126" s="65"/>
      <c r="G126" s="65"/>
      <c r="H126" s="65"/>
      <c r="I126" s="65"/>
      <c r="J126" s="65"/>
      <c r="K126" s="91"/>
      <c r="L126" s="65"/>
      <c r="M126" s="65"/>
      <c r="N126" s="65"/>
      <c r="O126" s="65"/>
      <c r="P126" s="65"/>
      <c r="Q126" s="65"/>
      <c r="R126" s="65"/>
      <c r="S126" s="65"/>
    </row>
    <row r="127" spans="1:19" s="3" customFormat="1" x14ac:dyDescent="0.3">
      <c r="A127" s="65"/>
      <c r="B127" s="67"/>
      <c r="C127" s="68"/>
      <c r="D127" s="65"/>
      <c r="E127" s="65"/>
      <c r="F127" s="65"/>
      <c r="G127" s="65"/>
      <c r="H127" s="65"/>
      <c r="I127" s="65"/>
      <c r="J127" s="65"/>
      <c r="K127" s="91"/>
      <c r="L127" s="65"/>
      <c r="M127" s="65"/>
      <c r="N127" s="65"/>
      <c r="O127" s="65"/>
      <c r="P127" s="65"/>
      <c r="Q127" s="65"/>
      <c r="R127" s="65"/>
      <c r="S127" s="65"/>
    </row>
    <row r="128" spans="1:19" s="3" customFormat="1" x14ac:dyDescent="0.3">
      <c r="A128" s="65"/>
      <c r="B128" s="67"/>
      <c r="C128" s="68"/>
      <c r="D128" s="65"/>
      <c r="E128" s="65"/>
      <c r="F128" s="65"/>
      <c r="G128" s="65"/>
      <c r="H128" s="65"/>
      <c r="I128" s="65"/>
      <c r="J128" s="65"/>
      <c r="K128" s="91"/>
      <c r="L128" s="65"/>
      <c r="M128" s="65"/>
      <c r="N128" s="65"/>
      <c r="O128" s="65"/>
      <c r="P128" s="65"/>
      <c r="Q128" s="65"/>
      <c r="R128" s="65"/>
      <c r="S128" s="65"/>
    </row>
    <row r="129" spans="1:19" s="3" customFormat="1" x14ac:dyDescent="0.3">
      <c r="A129" s="65"/>
      <c r="B129" s="67"/>
      <c r="C129" s="68"/>
      <c r="D129" s="65"/>
      <c r="E129" s="65"/>
      <c r="F129" s="65"/>
      <c r="G129" s="65"/>
      <c r="H129" s="65"/>
      <c r="I129" s="65"/>
      <c r="J129" s="65"/>
      <c r="K129" s="91"/>
      <c r="L129" s="65"/>
      <c r="M129" s="65"/>
      <c r="N129" s="65"/>
      <c r="O129" s="65"/>
      <c r="P129" s="65"/>
      <c r="Q129" s="65"/>
      <c r="R129" s="65"/>
      <c r="S129" s="65"/>
    </row>
    <row r="130" spans="1:19" s="3" customFormat="1" x14ac:dyDescent="0.3">
      <c r="A130" s="65"/>
      <c r="B130" s="67"/>
      <c r="C130" s="68"/>
      <c r="D130" s="65"/>
      <c r="E130" s="65"/>
      <c r="F130" s="65"/>
      <c r="G130" s="65"/>
      <c r="H130" s="65"/>
      <c r="I130" s="65"/>
      <c r="J130" s="65"/>
      <c r="K130" s="91"/>
      <c r="L130" s="65"/>
      <c r="M130" s="65"/>
      <c r="N130" s="65"/>
      <c r="O130" s="65"/>
      <c r="P130" s="65"/>
      <c r="Q130" s="65"/>
      <c r="R130" s="65"/>
      <c r="S130" s="65"/>
    </row>
    <row r="131" spans="1:19" s="3" customFormat="1" x14ac:dyDescent="0.3">
      <c r="A131" s="65"/>
      <c r="B131" s="67"/>
      <c r="C131" s="68"/>
      <c r="D131" s="65"/>
      <c r="E131" s="65"/>
      <c r="F131" s="65"/>
      <c r="G131" s="65"/>
      <c r="H131" s="65"/>
      <c r="I131" s="65"/>
      <c r="J131" s="65"/>
      <c r="K131" s="91"/>
      <c r="L131" s="65"/>
      <c r="M131" s="65"/>
      <c r="N131" s="65"/>
      <c r="O131" s="65"/>
      <c r="P131" s="65"/>
      <c r="Q131" s="65"/>
      <c r="R131" s="65"/>
      <c r="S131" s="65"/>
    </row>
    <row r="132" spans="1:19" s="3" customFormat="1" x14ac:dyDescent="0.3">
      <c r="A132" s="65"/>
      <c r="B132" s="67"/>
      <c r="C132" s="68"/>
      <c r="D132" s="65"/>
      <c r="E132" s="65"/>
      <c r="F132" s="65"/>
      <c r="G132" s="65"/>
      <c r="H132" s="65"/>
      <c r="I132" s="65"/>
      <c r="J132" s="65"/>
      <c r="K132" s="91"/>
      <c r="L132" s="65"/>
      <c r="M132" s="65"/>
      <c r="N132" s="65"/>
      <c r="O132" s="65"/>
      <c r="P132" s="65"/>
      <c r="Q132" s="65"/>
      <c r="R132" s="65"/>
      <c r="S132" s="65"/>
    </row>
    <row r="133" spans="1:19" s="3" customFormat="1" x14ac:dyDescent="0.3">
      <c r="A133" s="65"/>
      <c r="B133" s="67"/>
      <c r="C133" s="68"/>
      <c r="D133" s="65"/>
      <c r="E133" s="65"/>
      <c r="F133" s="65"/>
      <c r="G133" s="65"/>
      <c r="H133" s="65"/>
      <c r="I133" s="65"/>
      <c r="J133" s="65"/>
      <c r="K133" s="91"/>
      <c r="L133" s="65"/>
      <c r="M133" s="65"/>
      <c r="N133" s="65"/>
      <c r="O133" s="65"/>
      <c r="P133" s="65"/>
      <c r="Q133" s="65"/>
      <c r="R133" s="65"/>
      <c r="S133" s="65"/>
    </row>
    <row r="134" spans="1:19" s="3" customFormat="1" x14ac:dyDescent="0.3">
      <c r="A134" s="65"/>
      <c r="B134" s="67"/>
      <c r="C134" s="68"/>
      <c r="D134" s="65"/>
      <c r="E134" s="65"/>
      <c r="F134" s="65"/>
      <c r="G134" s="65"/>
      <c r="H134" s="65"/>
      <c r="I134" s="65"/>
      <c r="J134" s="65"/>
      <c r="K134" s="91"/>
      <c r="L134" s="65"/>
      <c r="M134" s="65"/>
      <c r="N134" s="65"/>
      <c r="O134" s="65"/>
      <c r="P134" s="65"/>
      <c r="Q134" s="65"/>
      <c r="R134" s="65"/>
      <c r="S134" s="65"/>
    </row>
    <row r="135" spans="1:19" s="3" customFormat="1" x14ac:dyDescent="0.3">
      <c r="A135" s="65"/>
      <c r="B135" s="67"/>
      <c r="C135" s="68"/>
      <c r="D135" s="65"/>
      <c r="E135" s="65"/>
      <c r="F135" s="65"/>
      <c r="G135" s="65"/>
      <c r="H135" s="65"/>
      <c r="I135" s="65"/>
      <c r="J135" s="65"/>
      <c r="K135" s="91"/>
      <c r="L135" s="65"/>
      <c r="M135" s="65"/>
      <c r="N135" s="65"/>
      <c r="O135" s="65"/>
      <c r="P135" s="65"/>
      <c r="Q135" s="65"/>
      <c r="R135" s="65"/>
      <c r="S135" s="65"/>
    </row>
    <row r="136" spans="1:19" s="3" customFormat="1" x14ac:dyDescent="0.3">
      <c r="A136" s="65"/>
      <c r="B136" s="67"/>
      <c r="C136" s="68"/>
      <c r="D136" s="65"/>
      <c r="E136" s="65"/>
      <c r="F136" s="65"/>
      <c r="G136" s="65"/>
      <c r="H136" s="65"/>
      <c r="I136" s="65"/>
      <c r="J136" s="65"/>
      <c r="K136" s="91"/>
      <c r="L136" s="65"/>
      <c r="M136" s="65"/>
      <c r="N136" s="65"/>
      <c r="O136" s="65"/>
      <c r="P136" s="65"/>
      <c r="Q136" s="65"/>
      <c r="R136" s="65"/>
      <c r="S136" s="65"/>
    </row>
    <row r="137" spans="1:19" s="3" customFormat="1" x14ac:dyDescent="0.3">
      <c r="A137" s="65"/>
      <c r="B137" s="67"/>
      <c r="C137" s="68"/>
      <c r="D137" s="65"/>
      <c r="E137" s="65"/>
      <c r="F137" s="65"/>
      <c r="G137" s="65"/>
      <c r="H137" s="65"/>
      <c r="I137" s="65"/>
      <c r="J137" s="65"/>
      <c r="K137" s="91"/>
      <c r="L137" s="65"/>
      <c r="M137" s="65"/>
      <c r="N137" s="65"/>
      <c r="O137" s="65"/>
      <c r="P137" s="65"/>
      <c r="Q137" s="65"/>
      <c r="R137" s="65"/>
      <c r="S137" s="65"/>
    </row>
    <row r="138" spans="1:19" x14ac:dyDescent="0.3">
      <c r="A138" s="65"/>
      <c r="B138" s="67"/>
      <c r="C138" s="68"/>
    </row>
    <row r="139" spans="1:19" x14ac:dyDescent="0.3">
      <c r="A139" s="65"/>
      <c r="B139" s="11"/>
    </row>
    <row r="144" spans="1:19" x14ac:dyDescent="0.3">
      <c r="L144" s="69"/>
      <c r="M144" s="69"/>
    </row>
    <row r="146" spans="12:13" x14ac:dyDescent="0.3">
      <c r="L146" s="69"/>
      <c r="M146" s="69"/>
    </row>
  </sheetData>
  <mergeCells count="42">
    <mergeCell ref="A1:B1"/>
    <mergeCell ref="A2:C2"/>
    <mergeCell ref="H1:K1"/>
    <mergeCell ref="H2:L2"/>
    <mergeCell ref="O1:S2"/>
    <mergeCell ref="A33:S33"/>
    <mergeCell ref="A36:B36"/>
    <mergeCell ref="A34:B34"/>
    <mergeCell ref="A35:S35"/>
    <mergeCell ref="A13:S13"/>
    <mergeCell ref="A18:S18"/>
    <mergeCell ref="A15:R15"/>
    <mergeCell ref="A14:B14"/>
    <mergeCell ref="A19:B19"/>
    <mergeCell ref="A27:R27"/>
    <mergeCell ref="A26:B26"/>
    <mergeCell ref="A20:R20"/>
    <mergeCell ref="A25:S25"/>
    <mergeCell ref="S10:S11"/>
    <mergeCell ref="F8:F11"/>
    <mergeCell ref="G8:G11"/>
    <mergeCell ref="H8:H10"/>
    <mergeCell ref="I8:J8"/>
    <mergeCell ref="M9:Q9"/>
    <mergeCell ref="I9:I10"/>
    <mergeCell ref="J9:J10"/>
    <mergeCell ref="R8:S9"/>
    <mergeCell ref="A3:R3"/>
    <mergeCell ref="E8:E11"/>
    <mergeCell ref="L9:L10"/>
    <mergeCell ref="A4:R4"/>
    <mergeCell ref="A5:R5"/>
    <mergeCell ref="A6:R6"/>
    <mergeCell ref="A7:R7"/>
    <mergeCell ref="K8:K10"/>
    <mergeCell ref="L8:Q8"/>
    <mergeCell ref="A8:A11"/>
    <mergeCell ref="B8:B11"/>
    <mergeCell ref="C8:D8"/>
    <mergeCell ref="R10:R11"/>
    <mergeCell ref="C9:C11"/>
    <mergeCell ref="D9:D11"/>
  </mergeCells>
  <printOptions horizontalCentered="1"/>
  <pageMargins left="0.39370078740157483" right="0.31496062992125984" top="1.1811023622047245" bottom="0.59055118110236227" header="0.59055118110236227" footer="0.31496062992125984"/>
  <pageSetup paperSize="9" scale="53" firstPageNumber="4" fitToHeight="0" orientation="landscape" useFirstPageNumber="1" r:id="rId1"/>
  <rowBreaks count="1" manualBreakCount="1">
    <brk id="26" max="1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39"/>
  <sheetViews>
    <sheetView topLeftCell="D1" zoomScale="77" zoomScaleNormal="77" zoomScaleSheetLayoutView="70" zoomScalePageLayoutView="90" workbookViewId="0">
      <selection activeCell="AB1" sqref="AB1:AH1048576"/>
    </sheetView>
  </sheetViews>
  <sheetFormatPr defaultColWidth="8.85546875" defaultRowHeight="15" x14ac:dyDescent="0.25"/>
  <cols>
    <col min="1" max="1" width="7.28515625" style="99" customWidth="1"/>
    <col min="2" max="2" width="36" style="30" customWidth="1"/>
    <col min="3" max="3" width="16" style="31" customWidth="1"/>
    <col min="4" max="4" width="11.7109375" style="32" customWidth="1"/>
    <col min="5" max="5" width="7" style="32" customWidth="1"/>
    <col min="6" max="6" width="7.7109375" style="33" customWidth="1"/>
    <col min="7" max="7" width="6.28515625" style="32" customWidth="1"/>
    <col min="8" max="8" width="11.28515625" style="33" customWidth="1"/>
    <col min="9" max="9" width="7.42578125" style="33" customWidth="1"/>
    <col min="10" max="10" width="12.42578125" style="32" customWidth="1"/>
    <col min="11" max="11" width="7" style="32" customWidth="1"/>
    <col min="12" max="12" width="6.7109375" style="32" customWidth="1"/>
    <col min="13" max="13" width="6.5703125" style="32" customWidth="1"/>
    <col min="14" max="14" width="8.140625" style="32" customWidth="1"/>
    <col min="15" max="15" width="13.5703125" style="33" customWidth="1"/>
    <col min="16" max="16" width="14.5703125" style="33" customWidth="1"/>
    <col min="17" max="17" width="8.85546875" style="32" customWidth="1"/>
    <col min="18" max="18" width="7.5703125" style="32" customWidth="1"/>
    <col min="19" max="19" width="8.85546875" style="33" customWidth="1"/>
    <col min="20" max="20" width="14.42578125" style="33" customWidth="1"/>
    <col min="21" max="21" width="9" style="32" bestFit="1" customWidth="1"/>
    <col min="22" max="22" width="12.5703125" style="32" customWidth="1"/>
    <col min="23" max="23" width="11.7109375" style="32" customWidth="1"/>
    <col min="24" max="24" width="14.28515625" style="32" customWidth="1"/>
    <col min="25" max="25" width="14.5703125" style="32" customWidth="1"/>
    <col min="26" max="26" width="14.7109375" style="33" customWidth="1"/>
    <col min="27" max="27" width="14.5703125" style="30" customWidth="1"/>
    <col min="28" max="28" width="11" style="23" bestFit="1" customWidth="1"/>
    <col min="29" max="29" width="17" style="23" customWidth="1"/>
    <col min="30" max="16384" width="8.85546875" style="28"/>
  </cols>
  <sheetData>
    <row r="1" spans="1:30" s="18" customFormat="1" ht="28.5" customHeight="1" x14ac:dyDescent="0.3">
      <c r="A1" s="178" t="s">
        <v>34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42"/>
      <c r="X1" s="42"/>
      <c r="Y1" s="42"/>
      <c r="Z1" s="15"/>
      <c r="AA1" s="16"/>
      <c r="AB1" s="17"/>
      <c r="AC1" s="17"/>
      <c r="AD1" s="17"/>
    </row>
    <row r="2" spans="1:30" s="18" customFormat="1" ht="15" customHeight="1" x14ac:dyDescent="0.3">
      <c r="A2" s="179" t="s">
        <v>36</v>
      </c>
      <c r="B2" s="179" t="s">
        <v>3</v>
      </c>
      <c r="C2" s="180" t="s">
        <v>43</v>
      </c>
      <c r="D2" s="181" t="s">
        <v>39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7"/>
      <c r="AC2" s="17"/>
      <c r="AD2" s="17"/>
    </row>
    <row r="3" spans="1:30" s="18" customFormat="1" ht="42.6" customHeight="1" x14ac:dyDescent="0.3">
      <c r="A3" s="179"/>
      <c r="B3" s="179"/>
      <c r="C3" s="180"/>
      <c r="D3" s="180" t="s">
        <v>44</v>
      </c>
      <c r="E3" s="180"/>
      <c r="F3" s="180"/>
      <c r="G3" s="180"/>
      <c r="H3" s="180"/>
      <c r="I3" s="180"/>
      <c r="J3" s="180"/>
      <c r="K3" s="186" t="s">
        <v>86</v>
      </c>
      <c r="L3" s="187"/>
      <c r="M3" s="180" t="s">
        <v>59</v>
      </c>
      <c r="N3" s="180"/>
      <c r="O3" s="180" t="s">
        <v>60</v>
      </c>
      <c r="P3" s="180"/>
      <c r="Q3" s="180" t="s">
        <v>61</v>
      </c>
      <c r="R3" s="180"/>
      <c r="S3" s="191" t="s">
        <v>45</v>
      </c>
      <c r="T3" s="192"/>
      <c r="U3" s="192"/>
      <c r="V3" s="193"/>
      <c r="W3" s="186" t="s">
        <v>46</v>
      </c>
      <c r="X3" s="187"/>
      <c r="Y3" s="194" t="s">
        <v>64</v>
      </c>
      <c r="Z3" s="180" t="s">
        <v>65</v>
      </c>
      <c r="AA3" s="180" t="s">
        <v>66</v>
      </c>
      <c r="AB3" s="17"/>
      <c r="AC3" s="17"/>
      <c r="AD3" s="17"/>
    </row>
    <row r="4" spans="1:30" s="18" customFormat="1" ht="162" customHeight="1" x14ac:dyDescent="0.3">
      <c r="A4" s="179"/>
      <c r="B4" s="179"/>
      <c r="C4" s="180"/>
      <c r="D4" s="41" t="s">
        <v>6</v>
      </c>
      <c r="E4" s="19" t="s">
        <v>50</v>
      </c>
      <c r="F4" s="19" t="s">
        <v>87</v>
      </c>
      <c r="G4" s="19" t="s">
        <v>7</v>
      </c>
      <c r="H4" s="19" t="s">
        <v>9</v>
      </c>
      <c r="I4" s="19" t="s">
        <v>10</v>
      </c>
      <c r="J4" s="19" t="s">
        <v>8</v>
      </c>
      <c r="K4" s="188"/>
      <c r="L4" s="189"/>
      <c r="M4" s="180"/>
      <c r="N4" s="180"/>
      <c r="O4" s="180"/>
      <c r="P4" s="180"/>
      <c r="Q4" s="180"/>
      <c r="R4" s="180"/>
      <c r="S4" s="191" t="s">
        <v>62</v>
      </c>
      <c r="T4" s="193"/>
      <c r="U4" s="191" t="s">
        <v>63</v>
      </c>
      <c r="V4" s="193"/>
      <c r="W4" s="188"/>
      <c r="X4" s="189"/>
      <c r="Y4" s="195"/>
      <c r="Z4" s="180"/>
      <c r="AA4" s="180"/>
      <c r="AB4" s="17"/>
      <c r="AC4" s="17"/>
      <c r="AD4" s="17"/>
    </row>
    <row r="5" spans="1:30" s="11" customFormat="1" ht="27" customHeight="1" x14ac:dyDescent="0.3">
      <c r="A5" s="179"/>
      <c r="B5" s="179"/>
      <c r="C5" s="41" t="s">
        <v>1</v>
      </c>
      <c r="D5" s="20" t="s">
        <v>1</v>
      </c>
      <c r="E5" s="20" t="s">
        <v>1</v>
      </c>
      <c r="F5" s="41" t="s">
        <v>1</v>
      </c>
      <c r="G5" s="20" t="s">
        <v>1</v>
      </c>
      <c r="H5" s="41" t="s">
        <v>1</v>
      </c>
      <c r="I5" s="41" t="s">
        <v>1</v>
      </c>
      <c r="J5" s="20" t="s">
        <v>1</v>
      </c>
      <c r="K5" s="20" t="s">
        <v>4</v>
      </c>
      <c r="L5" s="20" t="s">
        <v>1</v>
      </c>
      <c r="M5" s="20" t="s">
        <v>4</v>
      </c>
      <c r="N5" s="20" t="s">
        <v>1</v>
      </c>
      <c r="O5" s="41" t="s">
        <v>2</v>
      </c>
      <c r="P5" s="41" t="s">
        <v>1</v>
      </c>
      <c r="Q5" s="20" t="s">
        <v>2</v>
      </c>
      <c r="R5" s="20" t="s">
        <v>1</v>
      </c>
      <c r="S5" s="41" t="s">
        <v>2</v>
      </c>
      <c r="T5" s="41" t="s">
        <v>1</v>
      </c>
      <c r="U5" s="41" t="s">
        <v>5</v>
      </c>
      <c r="V5" s="20" t="s">
        <v>1</v>
      </c>
      <c r="W5" s="41" t="s">
        <v>5</v>
      </c>
      <c r="X5" s="20" t="s">
        <v>1</v>
      </c>
      <c r="Y5" s="41" t="s">
        <v>1</v>
      </c>
      <c r="Z5" s="21" t="s">
        <v>1</v>
      </c>
      <c r="AA5" s="22" t="s">
        <v>1</v>
      </c>
      <c r="AB5" s="23"/>
      <c r="AC5" s="23"/>
      <c r="AD5" s="23"/>
    </row>
    <row r="6" spans="1:30" s="11" customFormat="1" ht="18.75" x14ac:dyDescent="0.3">
      <c r="A6" s="92">
        <v>1</v>
      </c>
      <c r="B6" s="40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4">
        <v>15</v>
      </c>
      <c r="P6" s="24">
        <v>16</v>
      </c>
      <c r="Q6" s="24">
        <v>17</v>
      </c>
      <c r="R6" s="24">
        <v>18</v>
      </c>
      <c r="S6" s="24">
        <v>19</v>
      </c>
      <c r="T6" s="24">
        <v>20</v>
      </c>
      <c r="U6" s="24">
        <v>21</v>
      </c>
      <c r="V6" s="24">
        <v>22</v>
      </c>
      <c r="W6" s="24" t="s">
        <v>67</v>
      </c>
      <c r="X6" s="24" t="s">
        <v>68</v>
      </c>
      <c r="Y6" s="24"/>
      <c r="Z6" s="24">
        <v>23</v>
      </c>
      <c r="AA6" s="24">
        <v>24</v>
      </c>
      <c r="AB6" s="23"/>
      <c r="AC6" s="23"/>
      <c r="AD6" s="23"/>
    </row>
    <row r="7" spans="1:30" s="23" customFormat="1" ht="16.5" customHeight="1" x14ac:dyDescent="0.25">
      <c r="A7" s="182" t="s">
        <v>69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</row>
    <row r="8" spans="1:30" s="26" customFormat="1" ht="20.100000000000001" customHeight="1" x14ac:dyDescent="0.25">
      <c r="A8" s="190" t="s">
        <v>6</v>
      </c>
      <c r="B8" s="190"/>
      <c r="C8" s="49">
        <f>C9</f>
        <v>10176539.5</v>
      </c>
      <c r="D8" s="49">
        <f t="shared" ref="D8:AA8" si="0">D9</f>
        <v>0</v>
      </c>
      <c r="E8" s="49">
        <f t="shared" si="0"/>
        <v>0</v>
      </c>
      <c r="F8" s="49">
        <f t="shared" si="0"/>
        <v>0</v>
      </c>
      <c r="G8" s="49">
        <f t="shared" si="0"/>
        <v>0</v>
      </c>
      <c r="H8" s="49">
        <f t="shared" si="0"/>
        <v>0</v>
      </c>
      <c r="I8" s="49">
        <f t="shared" si="0"/>
        <v>0</v>
      </c>
      <c r="J8" s="49">
        <f t="shared" si="0"/>
        <v>0</v>
      </c>
      <c r="K8" s="49">
        <f t="shared" si="0"/>
        <v>0</v>
      </c>
      <c r="L8" s="49">
        <f t="shared" si="0"/>
        <v>0</v>
      </c>
      <c r="M8" s="49">
        <f t="shared" si="0"/>
        <v>0</v>
      </c>
      <c r="N8" s="49">
        <f t="shared" si="0"/>
        <v>0</v>
      </c>
      <c r="O8" s="49">
        <f t="shared" si="0"/>
        <v>1110</v>
      </c>
      <c r="P8" s="49">
        <f t="shared" si="0"/>
        <v>9437368.3000000007</v>
      </c>
      <c r="Q8" s="49">
        <f t="shared" si="0"/>
        <v>0</v>
      </c>
      <c r="R8" s="49">
        <f t="shared" si="0"/>
        <v>0</v>
      </c>
      <c r="S8" s="49">
        <f t="shared" si="0"/>
        <v>0</v>
      </c>
      <c r="T8" s="49">
        <f t="shared" si="0"/>
        <v>0</v>
      </c>
      <c r="U8" s="49">
        <f t="shared" si="0"/>
        <v>0</v>
      </c>
      <c r="V8" s="49">
        <f t="shared" si="0"/>
        <v>0</v>
      </c>
      <c r="W8" s="49">
        <f t="shared" si="0"/>
        <v>0</v>
      </c>
      <c r="X8" s="49">
        <f t="shared" si="0"/>
        <v>0</v>
      </c>
      <c r="Y8" s="49">
        <f t="shared" si="0"/>
        <v>0</v>
      </c>
      <c r="Z8" s="49">
        <f t="shared" si="0"/>
        <v>739171.2</v>
      </c>
      <c r="AA8" s="49">
        <f t="shared" si="0"/>
        <v>0</v>
      </c>
    </row>
    <row r="9" spans="1:30" s="26" customFormat="1" ht="20.100000000000001" customHeight="1" x14ac:dyDescent="0.25">
      <c r="A9" s="46">
        <v>1</v>
      </c>
      <c r="B9" s="47" t="s">
        <v>70</v>
      </c>
      <c r="C9" s="51">
        <f>P9+Z9</f>
        <v>10176539.5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52">
        <v>1110</v>
      </c>
      <c r="P9" s="54">
        <v>9437368.3000000007</v>
      </c>
      <c r="Q9" s="53"/>
      <c r="R9" s="55"/>
      <c r="S9" s="54"/>
      <c r="T9" s="54"/>
      <c r="U9" s="55"/>
      <c r="V9" s="55"/>
      <c r="W9" s="55"/>
      <c r="X9" s="55"/>
      <c r="Y9" s="55"/>
      <c r="Z9" s="52">
        <v>739171.2</v>
      </c>
      <c r="AA9" s="53"/>
      <c r="AB9" s="25"/>
    </row>
    <row r="10" spans="1:30" s="23" customFormat="1" ht="20.100000000000001" customHeight="1" x14ac:dyDescent="0.25">
      <c r="A10" s="182" t="s">
        <v>76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</row>
    <row r="11" spans="1:30" s="26" customFormat="1" ht="20.100000000000001" customHeight="1" x14ac:dyDescent="0.25">
      <c r="A11" s="190" t="s">
        <v>6</v>
      </c>
      <c r="B11" s="190"/>
      <c r="C11" s="49">
        <f>SUM(C12:C14)</f>
        <v>18529277.419999998</v>
      </c>
      <c r="D11" s="49">
        <f t="shared" ref="D11:AA11" si="1">SUM(D12:D14)</f>
        <v>0</v>
      </c>
      <c r="E11" s="49">
        <f t="shared" si="1"/>
        <v>0</v>
      </c>
      <c r="F11" s="49">
        <f t="shared" si="1"/>
        <v>0</v>
      </c>
      <c r="G11" s="49">
        <f t="shared" si="1"/>
        <v>0</v>
      </c>
      <c r="H11" s="49">
        <f t="shared" si="1"/>
        <v>0</v>
      </c>
      <c r="I11" s="49">
        <f t="shared" si="1"/>
        <v>0</v>
      </c>
      <c r="J11" s="49">
        <f t="shared" si="1"/>
        <v>0</v>
      </c>
      <c r="K11" s="49">
        <f t="shared" si="1"/>
        <v>0</v>
      </c>
      <c r="L11" s="49">
        <f t="shared" si="1"/>
        <v>0</v>
      </c>
      <c r="M11" s="49">
        <f t="shared" si="1"/>
        <v>0</v>
      </c>
      <c r="N11" s="49">
        <f t="shared" si="1"/>
        <v>0</v>
      </c>
      <c r="O11" s="49">
        <f t="shared" si="1"/>
        <v>1715</v>
      </c>
      <c r="P11" s="49">
        <f t="shared" si="1"/>
        <v>15323880.35</v>
      </c>
      <c r="Q11" s="49">
        <f t="shared" si="1"/>
        <v>0</v>
      </c>
      <c r="R11" s="49">
        <f t="shared" si="1"/>
        <v>0</v>
      </c>
      <c r="S11" s="49">
        <f t="shared" si="1"/>
        <v>0</v>
      </c>
      <c r="T11" s="49">
        <f t="shared" si="1"/>
        <v>0</v>
      </c>
      <c r="U11" s="49">
        <f t="shared" si="1"/>
        <v>0</v>
      </c>
      <c r="V11" s="49">
        <f t="shared" si="1"/>
        <v>0</v>
      </c>
      <c r="W11" s="49">
        <f t="shared" si="1"/>
        <v>19</v>
      </c>
      <c r="X11" s="49">
        <f t="shared" si="1"/>
        <v>2005171.47</v>
      </c>
      <c r="Y11" s="49">
        <f t="shared" si="1"/>
        <v>0</v>
      </c>
      <c r="Z11" s="49">
        <f t="shared" si="1"/>
        <v>1200225.6000000001</v>
      </c>
      <c r="AA11" s="49">
        <f t="shared" si="1"/>
        <v>0</v>
      </c>
    </row>
    <row r="12" spans="1:30" s="23" customFormat="1" ht="20.100000000000001" customHeight="1" x14ac:dyDescent="0.25">
      <c r="A12" s="46">
        <v>1</v>
      </c>
      <c r="B12" s="47" t="s">
        <v>75</v>
      </c>
      <c r="C12" s="51">
        <f>P12+Z12</f>
        <v>4913874.07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3"/>
      <c r="O12" s="52">
        <v>510</v>
      </c>
      <c r="P12" s="54">
        <v>4556955.67</v>
      </c>
      <c r="Q12" s="53"/>
      <c r="R12" s="55"/>
      <c r="S12" s="54"/>
      <c r="T12" s="54"/>
      <c r="U12" s="54"/>
      <c r="V12" s="54"/>
      <c r="W12" s="54"/>
      <c r="X12" s="54"/>
      <c r="Y12" s="54"/>
      <c r="Z12" s="54">
        <v>356918.4</v>
      </c>
      <c r="AA12" s="54"/>
      <c r="AB12" s="100"/>
      <c r="AC12" s="27"/>
    </row>
    <row r="13" spans="1:30" s="26" customFormat="1" ht="20.100000000000001" customHeight="1" x14ac:dyDescent="0.25">
      <c r="A13" s="106">
        <v>2</v>
      </c>
      <c r="B13" s="107" t="s">
        <v>71</v>
      </c>
      <c r="C13" s="108">
        <f>P13+Z13</f>
        <v>11610231.879999999</v>
      </c>
      <c r="D13" s="109"/>
      <c r="E13" s="110"/>
      <c r="F13" s="110"/>
      <c r="G13" s="110"/>
      <c r="H13" s="110"/>
      <c r="I13" s="110"/>
      <c r="J13" s="110"/>
      <c r="K13" s="110"/>
      <c r="L13" s="110"/>
      <c r="M13" s="110"/>
      <c r="N13" s="111"/>
      <c r="O13" s="110">
        <v>1205</v>
      </c>
      <c r="P13" s="112">
        <v>10766924.68</v>
      </c>
      <c r="Q13" s="111"/>
      <c r="R13" s="113"/>
      <c r="S13" s="112"/>
      <c r="T13" s="113"/>
      <c r="U13" s="113"/>
      <c r="V13" s="113"/>
      <c r="W13" s="113"/>
      <c r="X13" s="113"/>
      <c r="Y13" s="113"/>
      <c r="Z13" s="110">
        <v>843307.2</v>
      </c>
      <c r="AA13" s="114"/>
    </row>
    <row r="14" spans="1:30" s="23" customFormat="1" ht="20.100000000000001" customHeight="1" x14ac:dyDescent="0.25">
      <c r="A14" s="46">
        <v>3</v>
      </c>
      <c r="B14" s="48" t="s">
        <v>82</v>
      </c>
      <c r="C14" s="53">
        <f>X14</f>
        <v>2005171.47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1"/>
      <c r="P14" s="51"/>
      <c r="Q14" s="55"/>
      <c r="R14" s="55"/>
      <c r="S14" s="53"/>
      <c r="T14" s="53"/>
      <c r="U14" s="55"/>
      <c r="V14" s="55"/>
      <c r="W14" s="54">
        <v>19</v>
      </c>
      <c r="X14" s="54">
        <v>2005171.47</v>
      </c>
      <c r="Y14" s="55"/>
      <c r="Z14" s="51"/>
      <c r="AA14" s="57"/>
    </row>
    <row r="15" spans="1:30" s="23" customFormat="1" ht="20.100000000000001" customHeight="1" x14ac:dyDescent="0.25">
      <c r="A15" s="183" t="s">
        <v>77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5"/>
    </row>
    <row r="16" spans="1:30" s="26" customFormat="1" ht="20.100000000000001" customHeight="1" x14ac:dyDescent="0.25">
      <c r="A16" s="176" t="s">
        <v>6</v>
      </c>
      <c r="B16" s="177"/>
      <c r="C16" s="49">
        <f>SUM(C17:C20)</f>
        <v>17209242.719999999</v>
      </c>
      <c r="D16" s="49">
        <f t="shared" ref="D16:AA16" si="2">SUM(D17:D20)</f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49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1715.7</v>
      </c>
      <c r="P16" s="49">
        <f t="shared" si="2"/>
        <v>15959252.33</v>
      </c>
      <c r="Q16" s="49">
        <f t="shared" si="2"/>
        <v>0</v>
      </c>
      <c r="R16" s="49">
        <f t="shared" si="2"/>
        <v>0</v>
      </c>
      <c r="S16" s="49">
        <f t="shared" si="2"/>
        <v>0</v>
      </c>
      <c r="T16" s="49">
        <f t="shared" si="2"/>
        <v>0</v>
      </c>
      <c r="U16" s="49">
        <f t="shared" si="2"/>
        <v>0</v>
      </c>
      <c r="V16" s="49">
        <f t="shared" si="2"/>
        <v>0</v>
      </c>
      <c r="W16" s="49">
        <f t="shared" si="2"/>
        <v>0</v>
      </c>
      <c r="X16" s="49">
        <f t="shared" si="2"/>
        <v>0</v>
      </c>
      <c r="Y16" s="49">
        <f t="shared" si="2"/>
        <v>0</v>
      </c>
      <c r="Z16" s="49">
        <f t="shared" si="2"/>
        <v>1249990.3900000001</v>
      </c>
      <c r="AA16" s="49">
        <f t="shared" si="2"/>
        <v>0</v>
      </c>
    </row>
    <row r="17" spans="1:28" s="23" customFormat="1" ht="20.100000000000001" customHeight="1" x14ac:dyDescent="0.25">
      <c r="A17" s="46">
        <v>1</v>
      </c>
      <c r="B17" s="47" t="s">
        <v>73</v>
      </c>
      <c r="C17" s="51">
        <f>P17+Z17</f>
        <v>4445495.3499999996</v>
      </c>
      <c r="D17" s="56"/>
      <c r="E17" s="52"/>
      <c r="F17" s="52"/>
      <c r="G17" s="52"/>
      <c r="H17" s="52"/>
      <c r="I17" s="52"/>
      <c r="J17" s="52"/>
      <c r="K17" s="52"/>
      <c r="L17" s="52"/>
      <c r="M17" s="52"/>
      <c r="N17" s="53"/>
      <c r="O17" s="52">
        <v>443.2</v>
      </c>
      <c r="P17" s="54">
        <v>4122597.56</v>
      </c>
      <c r="Q17" s="53"/>
      <c r="R17" s="55"/>
      <c r="S17" s="54"/>
      <c r="T17" s="54"/>
      <c r="U17" s="54"/>
      <c r="V17" s="54"/>
      <c r="W17" s="54"/>
      <c r="X17" s="54"/>
      <c r="Y17" s="54"/>
      <c r="Z17" s="52">
        <v>322897.78999999998</v>
      </c>
      <c r="AA17" s="57"/>
      <c r="AB17" s="27"/>
    </row>
    <row r="18" spans="1:28" s="26" customFormat="1" ht="20.100000000000001" customHeight="1" x14ac:dyDescent="0.25">
      <c r="A18" s="46">
        <v>2</v>
      </c>
      <c r="B18" s="47" t="s">
        <v>72</v>
      </c>
      <c r="C18" s="51">
        <f>P18+Z18</f>
        <v>6018269.8799999999</v>
      </c>
      <c r="D18" s="56"/>
      <c r="E18" s="52"/>
      <c r="F18" s="52"/>
      <c r="G18" s="52"/>
      <c r="H18" s="52"/>
      <c r="I18" s="52"/>
      <c r="J18" s="52"/>
      <c r="K18" s="52"/>
      <c r="L18" s="52"/>
      <c r="M18" s="52"/>
      <c r="N18" s="53"/>
      <c r="O18" s="52">
        <v>600</v>
      </c>
      <c r="P18" s="54">
        <v>5581133.8799999999</v>
      </c>
      <c r="Q18" s="53"/>
      <c r="R18" s="55"/>
      <c r="S18" s="54"/>
      <c r="T18" s="54"/>
      <c r="U18" s="55"/>
      <c r="V18" s="55"/>
      <c r="W18" s="55"/>
      <c r="X18" s="55"/>
      <c r="Y18" s="55"/>
      <c r="Z18" s="52">
        <v>437136</v>
      </c>
      <c r="AA18" s="57"/>
    </row>
    <row r="19" spans="1:28" ht="20.100000000000001" customHeight="1" x14ac:dyDescent="0.25">
      <c r="A19" s="98">
        <v>3</v>
      </c>
      <c r="B19" s="47" t="s">
        <v>93</v>
      </c>
      <c r="C19" s="51">
        <f>P19+Z19</f>
        <v>4012179.92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2">
        <v>400</v>
      </c>
      <c r="P19" s="54">
        <v>3720755.92</v>
      </c>
      <c r="Q19" s="55"/>
      <c r="R19" s="55"/>
      <c r="S19" s="55"/>
      <c r="T19" s="55"/>
      <c r="U19" s="55"/>
      <c r="V19" s="55"/>
      <c r="W19" s="55"/>
      <c r="X19" s="55"/>
      <c r="Y19" s="55"/>
      <c r="Z19" s="52">
        <v>291424</v>
      </c>
      <c r="AA19" s="57"/>
    </row>
    <row r="20" spans="1:28" s="26" customFormat="1" ht="20.100000000000001" customHeight="1" x14ac:dyDescent="0.25">
      <c r="A20" s="46">
        <v>4</v>
      </c>
      <c r="B20" s="47" t="s">
        <v>74</v>
      </c>
      <c r="C20" s="51">
        <f>P20+Z20</f>
        <v>2733297.5700000003</v>
      </c>
      <c r="D20" s="56"/>
      <c r="E20" s="52"/>
      <c r="F20" s="52"/>
      <c r="G20" s="52"/>
      <c r="H20" s="52"/>
      <c r="I20" s="52"/>
      <c r="J20" s="52"/>
      <c r="K20" s="52"/>
      <c r="L20" s="52"/>
      <c r="M20" s="52"/>
      <c r="N20" s="53"/>
      <c r="O20" s="52">
        <v>272.5</v>
      </c>
      <c r="P20" s="54">
        <v>2534764.9700000002</v>
      </c>
      <c r="Q20" s="53"/>
      <c r="R20" s="55"/>
      <c r="S20" s="54"/>
      <c r="T20" s="54"/>
      <c r="U20" s="54"/>
      <c r="V20" s="54"/>
      <c r="W20" s="54"/>
      <c r="X20" s="54"/>
      <c r="Y20" s="54"/>
      <c r="Z20" s="54">
        <v>198532.6</v>
      </c>
      <c r="AA20" s="54"/>
    </row>
    <row r="21" spans="1:28" s="26" customFormat="1" ht="20.100000000000001" customHeight="1" x14ac:dyDescent="0.25">
      <c r="A21" s="170" t="s">
        <v>96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2"/>
    </row>
    <row r="22" spans="1:28" s="26" customFormat="1" ht="20.100000000000001" customHeight="1" x14ac:dyDescent="0.25">
      <c r="A22" s="176" t="s">
        <v>6</v>
      </c>
      <c r="B22" s="177"/>
      <c r="C22" s="49">
        <f>SUM(C23:C32)</f>
        <v>22972365.490000002</v>
      </c>
      <c r="D22" s="49">
        <f t="shared" ref="D22:AA22" si="3">SUM(D23:D32)</f>
        <v>913639.74</v>
      </c>
      <c r="E22" s="49">
        <f t="shared" si="3"/>
        <v>0</v>
      </c>
      <c r="F22" s="49">
        <f t="shared" si="3"/>
        <v>0</v>
      </c>
      <c r="G22" s="49">
        <f t="shared" si="3"/>
        <v>0</v>
      </c>
      <c r="H22" s="49">
        <f t="shared" si="3"/>
        <v>559808.91</v>
      </c>
      <c r="I22" s="49">
        <f t="shared" si="3"/>
        <v>0</v>
      </c>
      <c r="J22" s="49">
        <f t="shared" si="3"/>
        <v>353830.83</v>
      </c>
      <c r="K22" s="49">
        <f t="shared" si="3"/>
        <v>0</v>
      </c>
      <c r="L22" s="49">
        <f t="shared" si="3"/>
        <v>0</v>
      </c>
      <c r="M22" s="49">
        <f t="shared" si="3"/>
        <v>0</v>
      </c>
      <c r="N22" s="49">
        <f t="shared" si="3"/>
        <v>0</v>
      </c>
      <c r="O22" s="49">
        <f t="shared" si="3"/>
        <v>3912.52</v>
      </c>
      <c r="P22" s="49">
        <f t="shared" si="3"/>
        <v>20478535.25</v>
      </c>
      <c r="Q22" s="49">
        <f t="shared" si="3"/>
        <v>0</v>
      </c>
      <c r="R22" s="49">
        <f t="shared" si="3"/>
        <v>0</v>
      </c>
      <c r="S22" s="49">
        <f t="shared" si="3"/>
        <v>937.59</v>
      </c>
      <c r="T22" s="49">
        <f t="shared" si="3"/>
        <v>2313693</v>
      </c>
      <c r="U22" s="49">
        <f t="shared" si="3"/>
        <v>0</v>
      </c>
      <c r="V22" s="49">
        <f t="shared" si="3"/>
        <v>0</v>
      </c>
      <c r="W22" s="49">
        <f t="shared" si="3"/>
        <v>0</v>
      </c>
      <c r="X22" s="49">
        <f t="shared" si="3"/>
        <v>0</v>
      </c>
      <c r="Y22" s="49">
        <f t="shared" si="3"/>
        <v>0</v>
      </c>
      <c r="Z22" s="49">
        <f t="shared" si="3"/>
        <v>1450725.5</v>
      </c>
      <c r="AA22" s="49">
        <f t="shared" si="3"/>
        <v>129465</v>
      </c>
    </row>
    <row r="23" spans="1:28" s="23" customFormat="1" ht="20.100000000000001" customHeight="1" x14ac:dyDescent="0.25">
      <c r="A23" s="46">
        <v>1</v>
      </c>
      <c r="B23" s="48" t="s">
        <v>53</v>
      </c>
      <c r="C23" s="53">
        <f>P23+Z23</f>
        <v>6099848.7300000004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>
        <v>930.52</v>
      </c>
      <c r="P23" s="53">
        <v>5969670.4800000004</v>
      </c>
      <c r="Q23" s="55"/>
      <c r="R23" s="55"/>
      <c r="S23" s="55"/>
      <c r="T23" s="55"/>
      <c r="U23" s="55"/>
      <c r="V23" s="55"/>
      <c r="W23" s="55"/>
      <c r="X23" s="55"/>
      <c r="Y23" s="55"/>
      <c r="Z23" s="51">
        <v>130178.25</v>
      </c>
      <c r="AA23" s="57"/>
    </row>
    <row r="24" spans="1:28" s="23" customFormat="1" ht="20.100000000000001" customHeight="1" x14ac:dyDescent="0.25">
      <c r="A24" s="129">
        <v>2</v>
      </c>
      <c r="B24" s="48" t="s">
        <v>83</v>
      </c>
      <c r="C24" s="53">
        <f>P24+Z24</f>
        <v>2617852.0699999998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>
        <v>983.5</v>
      </c>
      <c r="P24" s="53">
        <v>2478218</v>
      </c>
      <c r="Q24" s="55"/>
      <c r="R24" s="55"/>
      <c r="S24" s="55"/>
      <c r="T24" s="55"/>
      <c r="U24" s="55"/>
      <c r="V24" s="55"/>
      <c r="W24" s="55"/>
      <c r="X24" s="55"/>
      <c r="Y24" s="55"/>
      <c r="Z24" s="51">
        <v>139634.07</v>
      </c>
      <c r="AA24" s="57"/>
    </row>
    <row r="25" spans="1:28" s="23" customFormat="1" ht="20.100000000000001" customHeight="1" x14ac:dyDescent="0.25">
      <c r="A25" s="46">
        <v>3</v>
      </c>
      <c r="B25" s="48" t="s">
        <v>92</v>
      </c>
      <c r="C25" s="53">
        <f>P25+Z25</f>
        <v>1522498.75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1">
        <v>293</v>
      </c>
      <c r="P25" s="51">
        <v>1431762.51</v>
      </c>
      <c r="Q25" s="55"/>
      <c r="R25" s="55"/>
      <c r="S25" s="53"/>
      <c r="T25" s="53"/>
      <c r="U25" s="55"/>
      <c r="V25" s="55"/>
      <c r="W25" s="55"/>
      <c r="X25" s="55"/>
      <c r="Y25" s="55"/>
      <c r="Z25" s="51">
        <v>90736.24</v>
      </c>
      <c r="AA25" s="57"/>
    </row>
    <row r="26" spans="1:28" s="23" customFormat="1" ht="20.100000000000001" customHeight="1" x14ac:dyDescent="0.25">
      <c r="A26" s="46">
        <v>4</v>
      </c>
      <c r="B26" s="48" t="s">
        <v>79</v>
      </c>
      <c r="C26" s="53">
        <f>P26+Z26</f>
        <v>8647366.75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>
        <v>1250</v>
      </c>
      <c r="P26" s="53">
        <v>8019266.75</v>
      </c>
      <c r="Q26" s="53"/>
      <c r="R26" s="53"/>
      <c r="S26" s="53"/>
      <c r="T26" s="53"/>
      <c r="U26" s="55"/>
      <c r="V26" s="55"/>
      <c r="W26" s="55"/>
      <c r="X26" s="55"/>
      <c r="Y26" s="55"/>
      <c r="Z26" s="53">
        <v>628100</v>
      </c>
      <c r="AA26" s="57"/>
    </row>
    <row r="27" spans="1:28" s="23" customFormat="1" ht="20.100000000000001" customHeight="1" x14ac:dyDescent="0.25">
      <c r="A27" s="46">
        <v>5</v>
      </c>
      <c r="B27" s="48" t="s">
        <v>78</v>
      </c>
      <c r="C27" s="53">
        <f>J27+Z27</f>
        <v>381544.23000000004</v>
      </c>
      <c r="D27" s="53">
        <f>J27</f>
        <v>353830.83</v>
      </c>
      <c r="E27" s="53"/>
      <c r="F27" s="53"/>
      <c r="G27" s="53"/>
      <c r="H27" s="53"/>
      <c r="I27" s="53"/>
      <c r="J27" s="53">
        <v>353830.83</v>
      </c>
      <c r="K27" s="53"/>
      <c r="L27" s="53"/>
      <c r="M27" s="53"/>
      <c r="N27" s="53"/>
      <c r="O27" s="53"/>
      <c r="P27" s="53"/>
      <c r="Q27" s="55"/>
      <c r="R27" s="55"/>
      <c r="S27" s="55"/>
      <c r="T27" s="55"/>
      <c r="U27" s="55"/>
      <c r="V27" s="55"/>
      <c r="W27" s="55"/>
      <c r="X27" s="55"/>
      <c r="Y27" s="55"/>
      <c r="Z27" s="51">
        <v>27713.4</v>
      </c>
      <c r="AA27" s="57"/>
    </row>
    <row r="28" spans="1:28" s="23" customFormat="1" ht="20.100000000000001" customHeight="1" x14ac:dyDescent="0.25">
      <c r="A28" s="46">
        <v>6</v>
      </c>
      <c r="B28" s="48" t="s">
        <v>80</v>
      </c>
      <c r="C28" s="53">
        <f>AA28</f>
        <v>129465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5"/>
      <c r="V28" s="55"/>
      <c r="W28" s="55"/>
      <c r="X28" s="55"/>
      <c r="Y28" s="55"/>
      <c r="Z28" s="51"/>
      <c r="AA28" s="53">
        <v>129465</v>
      </c>
    </row>
    <row r="29" spans="1:28" s="23" customFormat="1" ht="20.100000000000001" customHeight="1" x14ac:dyDescent="0.25">
      <c r="A29" s="46">
        <v>7</v>
      </c>
      <c r="B29" s="48" t="s">
        <v>81</v>
      </c>
      <c r="C29" s="53">
        <f>P29+Z29+AA29</f>
        <v>2729100.05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>
        <v>455.5</v>
      </c>
      <c r="P29" s="53">
        <v>2579617.5099999998</v>
      </c>
      <c r="Q29" s="55"/>
      <c r="R29" s="55"/>
      <c r="S29" s="55"/>
      <c r="T29" s="55"/>
      <c r="U29" s="55"/>
      <c r="V29" s="55"/>
      <c r="W29" s="55"/>
      <c r="X29" s="55"/>
      <c r="Y29" s="55"/>
      <c r="Z29" s="51">
        <v>149482.54</v>
      </c>
      <c r="AA29" s="53"/>
    </row>
    <row r="30" spans="1:28" s="26" customFormat="1" ht="20.100000000000001" customHeight="1" x14ac:dyDescent="0.25">
      <c r="A30" s="46">
        <v>8</v>
      </c>
      <c r="B30" s="48" t="s">
        <v>53</v>
      </c>
      <c r="C30" s="53">
        <f>V30+Z30</f>
        <v>181217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5"/>
      <c r="R30" s="55"/>
      <c r="S30" s="53">
        <v>937.59</v>
      </c>
      <c r="T30" s="53">
        <v>2313693</v>
      </c>
      <c r="U30" s="53"/>
      <c r="V30" s="53"/>
      <c r="W30" s="55"/>
      <c r="X30" s="55"/>
      <c r="Y30" s="55"/>
      <c r="Z30" s="51">
        <v>181217</v>
      </c>
      <c r="AA30" s="57"/>
    </row>
    <row r="31" spans="1:28" s="23" customFormat="1" ht="20.100000000000001" customHeight="1" x14ac:dyDescent="0.25">
      <c r="A31" s="46">
        <v>9</v>
      </c>
      <c r="B31" s="48" t="s">
        <v>78</v>
      </c>
      <c r="C31" s="53">
        <f>H31+Z31</f>
        <v>603654.91</v>
      </c>
      <c r="D31" s="53">
        <f>H31</f>
        <v>559808.91</v>
      </c>
      <c r="E31" s="53"/>
      <c r="F31" s="53"/>
      <c r="G31" s="53"/>
      <c r="H31" s="53">
        <v>559808.91</v>
      </c>
      <c r="I31" s="53"/>
      <c r="J31" s="53"/>
      <c r="K31" s="53"/>
      <c r="L31" s="53"/>
      <c r="M31" s="53"/>
      <c r="N31" s="53"/>
      <c r="O31" s="53"/>
      <c r="P31" s="53"/>
      <c r="Q31" s="55"/>
      <c r="R31" s="55"/>
      <c r="S31" s="55"/>
      <c r="T31" s="55"/>
      <c r="U31" s="55"/>
      <c r="V31" s="55"/>
      <c r="W31" s="55"/>
      <c r="X31" s="55"/>
      <c r="Y31" s="55"/>
      <c r="Z31" s="51">
        <v>43846</v>
      </c>
      <c r="AA31" s="57"/>
    </row>
    <row r="32" spans="1:28" s="23" customFormat="1" ht="20.100000000000001" customHeight="1" x14ac:dyDescent="0.25">
      <c r="A32" s="46">
        <v>10</v>
      </c>
      <c r="B32" s="48" t="s">
        <v>82</v>
      </c>
      <c r="C32" s="53">
        <f>Z32</f>
        <v>59818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1"/>
      <c r="P32" s="51"/>
      <c r="Q32" s="55"/>
      <c r="R32" s="55"/>
      <c r="S32" s="53"/>
      <c r="T32" s="53"/>
      <c r="U32" s="55"/>
      <c r="V32" s="55"/>
      <c r="W32" s="55"/>
      <c r="X32" s="55"/>
      <c r="Y32" s="55"/>
      <c r="Z32" s="51">
        <v>59818</v>
      </c>
      <c r="AA32" s="57"/>
    </row>
    <row r="34" spans="1:30" s="11" customFormat="1" ht="18.75" customHeight="1" x14ac:dyDescent="0.3">
      <c r="A34" s="34"/>
      <c r="C34" s="35"/>
      <c r="D34" s="36"/>
      <c r="E34" s="36"/>
      <c r="F34" s="35"/>
      <c r="G34" s="36"/>
      <c r="H34" s="35"/>
      <c r="I34" s="35"/>
      <c r="J34" s="36"/>
      <c r="K34" s="36"/>
      <c r="L34" s="36"/>
      <c r="M34" s="36"/>
      <c r="N34" s="36"/>
      <c r="O34" s="37"/>
      <c r="P34" s="37"/>
      <c r="Q34" s="38"/>
      <c r="R34" s="38"/>
      <c r="S34" s="35"/>
      <c r="T34" s="35"/>
      <c r="U34" s="38"/>
      <c r="V34" s="38"/>
      <c r="W34" s="38"/>
      <c r="X34" s="38"/>
      <c r="Y34" s="38"/>
      <c r="Z34" s="37"/>
      <c r="AA34" s="39"/>
    </row>
    <row r="35" spans="1:30" s="29" customFormat="1" ht="18" customHeight="1" x14ac:dyDescent="0.25">
      <c r="A35" s="196" t="s">
        <v>88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23"/>
      <c r="AC35" s="23"/>
      <c r="AD35" s="28"/>
    </row>
    <row r="36" spans="1:30" s="29" customFormat="1" ht="15" customHeight="1" x14ac:dyDescent="0.25">
      <c r="A36" s="196" t="s">
        <v>89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23"/>
      <c r="AC36" s="23"/>
      <c r="AD36" s="28"/>
    </row>
    <row r="37" spans="1:30" s="29" customFormat="1" ht="16.5" customHeight="1" x14ac:dyDescent="0.25">
      <c r="A37" s="196" t="s">
        <v>90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23"/>
      <c r="AC37" s="23"/>
      <c r="AD37" s="28"/>
    </row>
    <row r="38" spans="1:30" s="29" customFormat="1" ht="14.25" customHeight="1" x14ac:dyDescent="0.25">
      <c r="A38" s="196" t="s">
        <v>91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23"/>
      <c r="AC38" s="23"/>
      <c r="AD38" s="28"/>
    </row>
    <row r="39" spans="1:30" s="29" customFormat="1" ht="13.5" customHeight="1" x14ac:dyDescent="0.25">
      <c r="A39" s="196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23"/>
      <c r="AC39" s="23"/>
      <c r="AD39" s="28"/>
    </row>
  </sheetData>
  <mergeCells count="30">
    <mergeCell ref="A39:AA39"/>
    <mergeCell ref="A37:AA37"/>
    <mergeCell ref="A38:AA38"/>
    <mergeCell ref="A35:AA35"/>
    <mergeCell ref="A36:AA36"/>
    <mergeCell ref="K3:L4"/>
    <mergeCell ref="Z3:Z4"/>
    <mergeCell ref="A8:B8"/>
    <mergeCell ref="A11:B11"/>
    <mergeCell ref="S3:V3"/>
    <mergeCell ref="S4:T4"/>
    <mergeCell ref="U4:V4"/>
    <mergeCell ref="Y3:Y4"/>
    <mergeCell ref="W3:X4"/>
    <mergeCell ref="A21:AA21"/>
    <mergeCell ref="A22:B22"/>
    <mergeCell ref="A1:V1"/>
    <mergeCell ref="A2:A5"/>
    <mergeCell ref="B2:B5"/>
    <mergeCell ref="M3:N4"/>
    <mergeCell ref="O3:P4"/>
    <mergeCell ref="Q3:R4"/>
    <mergeCell ref="C2:C4"/>
    <mergeCell ref="D3:J3"/>
    <mergeCell ref="A16:B16"/>
    <mergeCell ref="D2:AA2"/>
    <mergeCell ref="AA3:AA4"/>
    <mergeCell ref="A7:AA7"/>
    <mergeCell ref="A10:AA10"/>
    <mergeCell ref="A15:AA15"/>
  </mergeCells>
  <phoneticPr fontId="16" type="noConversion"/>
  <printOptions horizontalCentered="1"/>
  <pageMargins left="0.25" right="0.25" top="0.75" bottom="0.75" header="0.3" footer="0.3"/>
  <pageSetup paperSize="9" scale="45" firstPageNumber="7" fitToHeight="0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"/>
  <sheetViews>
    <sheetView tabSelected="1" view="pageBreakPreview" zoomScaleNormal="100" zoomScaleSheetLayoutView="100" workbookViewId="0">
      <selection activeCell="D14" sqref="D14"/>
    </sheetView>
  </sheetViews>
  <sheetFormatPr defaultColWidth="8.85546875" defaultRowHeight="15" x14ac:dyDescent="0.25"/>
  <cols>
    <col min="1" max="1" width="8.85546875" style="1"/>
    <col min="2" max="2" width="32.28515625" style="1" customWidth="1"/>
    <col min="3" max="3" width="34" style="1" customWidth="1"/>
    <col min="4" max="4" width="41.42578125" style="1" customWidth="1"/>
    <col min="5" max="5" width="18.85546875" style="1" customWidth="1"/>
    <col min="6" max="6" width="19.5703125" style="1" customWidth="1"/>
    <col min="7" max="7" width="2.7109375" style="1" customWidth="1"/>
    <col min="8" max="16384" width="8.85546875" style="1"/>
  </cols>
  <sheetData>
    <row r="1" spans="1:7" ht="45" customHeight="1" x14ac:dyDescent="0.3">
      <c r="A1" s="197" t="s">
        <v>35</v>
      </c>
      <c r="B1" s="197"/>
      <c r="C1" s="197"/>
      <c r="D1" s="197"/>
      <c r="E1" s="197"/>
      <c r="F1" s="197"/>
      <c r="G1" s="5"/>
    </row>
    <row r="2" spans="1:7" ht="19.149999999999999" customHeight="1" x14ac:dyDescent="0.3">
      <c r="A2" s="4"/>
      <c r="B2" s="4"/>
      <c r="C2" s="4"/>
      <c r="D2" s="4"/>
      <c r="E2" s="4"/>
      <c r="F2" s="4"/>
      <c r="G2" s="5"/>
    </row>
    <row r="3" spans="1:7" ht="62.25" customHeight="1" x14ac:dyDescent="0.25">
      <c r="A3" s="198" t="s">
        <v>36</v>
      </c>
      <c r="B3" s="198" t="s">
        <v>41</v>
      </c>
      <c r="C3" s="199" t="s">
        <v>16</v>
      </c>
      <c r="D3" s="199" t="s">
        <v>42</v>
      </c>
      <c r="E3" s="198" t="s">
        <v>28</v>
      </c>
      <c r="F3" s="198" t="s">
        <v>29</v>
      </c>
      <c r="G3" s="5"/>
    </row>
    <row r="4" spans="1:7" ht="65.25" customHeight="1" x14ac:dyDescent="0.25">
      <c r="A4" s="198"/>
      <c r="B4" s="198"/>
      <c r="C4" s="199"/>
      <c r="D4" s="199"/>
      <c r="E4" s="198"/>
      <c r="F4" s="198"/>
      <c r="G4" s="5"/>
    </row>
    <row r="5" spans="1:7" ht="18.75" x14ac:dyDescent="0.25">
      <c r="A5" s="198"/>
      <c r="B5" s="198"/>
      <c r="C5" s="7" t="s">
        <v>2</v>
      </c>
      <c r="D5" s="6" t="s">
        <v>26</v>
      </c>
      <c r="E5" s="6" t="s">
        <v>4</v>
      </c>
      <c r="F5" s="6" t="s">
        <v>1</v>
      </c>
      <c r="G5" s="5"/>
    </row>
    <row r="6" spans="1:7" ht="18.75" x14ac:dyDescent="0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5"/>
    </row>
    <row r="7" spans="1:7" ht="16.5" x14ac:dyDescent="0.25">
      <c r="A7" s="204" t="s">
        <v>56</v>
      </c>
      <c r="B7" s="204"/>
      <c r="C7" s="204"/>
      <c r="D7" s="204"/>
      <c r="E7" s="204"/>
      <c r="F7" s="204"/>
      <c r="G7" s="5"/>
    </row>
    <row r="8" spans="1:7" s="10" customFormat="1" ht="33" x14ac:dyDescent="0.3">
      <c r="A8" s="13" t="s">
        <v>6</v>
      </c>
      <c r="B8" s="14" t="s">
        <v>54</v>
      </c>
      <c r="C8" s="13">
        <f>'часть 1'!H16</f>
        <v>1124.0999999999999</v>
      </c>
      <c r="D8" s="13">
        <f>'часть 1'!K16</f>
        <v>43</v>
      </c>
      <c r="E8" s="13">
        <v>1</v>
      </c>
      <c r="F8" s="101">
        <f>'часть 1'!O16</f>
        <v>10176539.5</v>
      </c>
      <c r="G8" s="9"/>
    </row>
    <row r="9" spans="1:7" ht="16.5" x14ac:dyDescent="0.25">
      <c r="A9" s="200" t="s">
        <v>84</v>
      </c>
      <c r="B9" s="200"/>
      <c r="C9" s="200"/>
      <c r="D9" s="200"/>
      <c r="E9" s="200"/>
      <c r="F9" s="200"/>
      <c r="G9" s="5"/>
    </row>
    <row r="10" spans="1:7" s="10" customFormat="1" ht="33" x14ac:dyDescent="0.3">
      <c r="A10" s="13" t="s">
        <v>6</v>
      </c>
      <c r="B10" s="14" t="s">
        <v>54</v>
      </c>
      <c r="C10" s="60">
        <f>'часть 1'!H21</f>
        <v>3115.4</v>
      </c>
      <c r="D10" s="61">
        <f>'часть 1'!K21</f>
        <v>91</v>
      </c>
      <c r="E10" s="13">
        <v>3</v>
      </c>
      <c r="F10" s="59">
        <f>'часть 1'!O21</f>
        <v>18529277.419999998</v>
      </c>
      <c r="G10" s="9"/>
    </row>
    <row r="11" spans="1:7" ht="16.5" x14ac:dyDescent="0.25">
      <c r="A11" s="200" t="s">
        <v>94</v>
      </c>
      <c r="B11" s="200"/>
      <c r="C11" s="200"/>
      <c r="D11" s="200"/>
      <c r="E11" s="200"/>
      <c r="F11" s="200"/>
      <c r="G11" s="5"/>
    </row>
    <row r="12" spans="1:7" s="10" customFormat="1" ht="33" x14ac:dyDescent="0.3">
      <c r="A12" s="13" t="s">
        <v>6</v>
      </c>
      <c r="B12" s="14" t="s">
        <v>54</v>
      </c>
      <c r="C12" s="93">
        <f>'часть 1'!H28</f>
        <v>2279.2000000000003</v>
      </c>
      <c r="D12" s="13">
        <f>'часть 1'!K28</f>
        <v>69</v>
      </c>
      <c r="E12" s="13">
        <f>'часть 1'!A32</f>
        <v>4</v>
      </c>
      <c r="F12" s="59">
        <f>'часть 1'!O28</f>
        <v>17209242.719999999</v>
      </c>
      <c r="G12" s="9"/>
    </row>
    <row r="13" spans="1:7" ht="36" customHeight="1" x14ac:dyDescent="0.25">
      <c r="A13" s="201" t="s">
        <v>96</v>
      </c>
      <c r="B13" s="202"/>
      <c r="C13" s="202"/>
      <c r="D13" s="202"/>
      <c r="E13" s="202"/>
      <c r="F13" s="203"/>
      <c r="G13" s="5"/>
    </row>
    <row r="14" spans="1:7" s="10" customFormat="1" ht="33" x14ac:dyDescent="0.3">
      <c r="A14" s="13" t="s">
        <v>6</v>
      </c>
      <c r="B14" s="14" t="s">
        <v>54</v>
      </c>
      <c r="C14" s="104">
        <f>'часть 1'!H36</f>
        <v>11615.6</v>
      </c>
      <c r="D14" s="105">
        <f>'часть 1'!K36</f>
        <v>405</v>
      </c>
      <c r="E14" s="103">
        <v>10</v>
      </c>
      <c r="F14" s="101">
        <f>'часть 1'!L36</f>
        <v>22972365.490000002</v>
      </c>
      <c r="G14" s="9"/>
    </row>
  </sheetData>
  <mergeCells count="11">
    <mergeCell ref="A11:F11"/>
    <mergeCell ref="A13:F13"/>
    <mergeCell ref="A7:F7"/>
    <mergeCell ref="A9:F9"/>
    <mergeCell ref="E3:E4"/>
    <mergeCell ref="F3:F4"/>
    <mergeCell ref="A1:F1"/>
    <mergeCell ref="A3:A5"/>
    <mergeCell ref="B3:B5"/>
    <mergeCell ref="C3:C4"/>
    <mergeCell ref="D3:D4"/>
  </mergeCells>
  <pageMargins left="0.59055118110236227" right="0.70866141732283472" top="1.1811023622047245" bottom="0.74803149606299213" header="0.59055118110236227" footer="0.31496062992125984"/>
  <pageSetup paperSize="9" scale="76" firstPageNumber="8" orientation="landscape" useFirstPageNumber="1" r:id="rId1"/>
  <rowBreaks count="1" manualBreakCount="1">
    <brk id="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часть 1</vt:lpstr>
      <vt:lpstr>часть 2</vt:lpstr>
      <vt:lpstr>часть 3</vt:lpstr>
      <vt:lpstr>'часть 1'!Заголовки_для_печати</vt:lpstr>
      <vt:lpstr>'часть 1'!Область_печати</vt:lpstr>
      <vt:lpstr>'часть 2'!Область_печати</vt:lpstr>
      <vt:lpstr>'часть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Мясникова Наталья Николаевна</cp:lastModifiedBy>
  <cp:lastPrinted>2024-04-19T08:03:15Z</cp:lastPrinted>
  <dcterms:created xsi:type="dcterms:W3CDTF">2012-12-13T11:50:40Z</dcterms:created>
  <dcterms:modified xsi:type="dcterms:W3CDTF">2024-04-25T07:57:32Z</dcterms:modified>
</cp:coreProperties>
</file>